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76" windowHeight="9432"/>
  </bookViews>
  <sheets>
    <sheet name="Додаток ПСЕР" sheetId="2" r:id="rId1"/>
  </sheets>
  <definedNames>
    <definedName name="_xlnm.Print_Titles" localSheetId="0">'Додаток ПСЕР'!$5:$5</definedName>
    <definedName name="_xlnm.Print_Area" localSheetId="0">'Додаток ПСЕР'!$A$1:$L$83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0" i="2" l="1"/>
  <c r="I80" i="2"/>
  <c r="F80" i="2"/>
  <c r="G80" i="2"/>
  <c r="H80" i="2"/>
  <c r="E80" i="2"/>
  <c r="H47" i="2" l="1"/>
  <c r="J42" i="2" l="1"/>
  <c r="I42" i="2"/>
  <c r="F42" i="2"/>
  <c r="G42" i="2"/>
  <c r="E42" i="2"/>
  <c r="J41" i="2"/>
  <c r="I41" i="2"/>
  <c r="F41" i="2"/>
  <c r="G41" i="2"/>
  <c r="E41" i="2"/>
  <c r="H42" i="2" l="1"/>
  <c r="E55" i="2"/>
  <c r="J54" i="2"/>
  <c r="I54" i="2"/>
  <c r="F54" i="2"/>
  <c r="G54" i="2"/>
  <c r="E54" i="2"/>
  <c r="J55" i="2"/>
  <c r="I55" i="2"/>
  <c r="F55" i="2"/>
  <c r="G55" i="2"/>
  <c r="H55" i="2" l="1"/>
  <c r="G53" i="2"/>
  <c r="F53" i="2"/>
  <c r="J53" i="2"/>
  <c r="I53" i="2"/>
  <c r="H51" i="2"/>
  <c r="H50" i="2"/>
  <c r="J48" i="2"/>
  <c r="I48" i="2"/>
  <c r="F48" i="2"/>
  <c r="G48" i="2"/>
  <c r="E48" i="2"/>
  <c r="J45" i="2"/>
  <c r="I45" i="2"/>
  <c r="F45" i="2"/>
  <c r="G45" i="2"/>
  <c r="E45" i="2"/>
  <c r="H45" i="2" l="1"/>
  <c r="H48" i="2"/>
  <c r="J29" i="2"/>
  <c r="I29" i="2"/>
  <c r="F29" i="2"/>
  <c r="G29" i="2"/>
  <c r="E29" i="2"/>
  <c r="H31" i="2"/>
  <c r="H29" i="2" l="1"/>
  <c r="H13" i="2"/>
  <c r="J14" i="2" l="1"/>
  <c r="I14" i="2"/>
  <c r="F14" i="2"/>
  <c r="G14" i="2"/>
  <c r="E14" i="2"/>
  <c r="H17" i="2"/>
  <c r="H16" i="2"/>
  <c r="H14" i="2" l="1"/>
  <c r="J70" i="2"/>
  <c r="I70" i="2"/>
  <c r="J69" i="2"/>
  <c r="J79" i="2" s="1"/>
  <c r="I69" i="2"/>
  <c r="I79" i="2" s="1"/>
  <c r="J68" i="2"/>
  <c r="J78" i="2" s="1"/>
  <c r="I68" i="2"/>
  <c r="I78" i="2" s="1"/>
  <c r="J67" i="2"/>
  <c r="I67" i="2"/>
  <c r="F69" i="2"/>
  <c r="F79" i="2" s="1"/>
  <c r="G69" i="2"/>
  <c r="G79" i="2" s="1"/>
  <c r="F68" i="2"/>
  <c r="G68" i="2"/>
  <c r="F67" i="2"/>
  <c r="G67" i="2"/>
  <c r="E70" i="2"/>
  <c r="E69" i="2"/>
  <c r="E79" i="2" s="1"/>
  <c r="E68" i="2"/>
  <c r="E67" i="2"/>
  <c r="E78" i="2"/>
  <c r="H69" i="2" l="1"/>
  <c r="G78" i="2"/>
  <c r="H78" i="2" s="1"/>
  <c r="H79" i="2"/>
  <c r="F78" i="2"/>
  <c r="H68" i="2"/>
  <c r="H41" i="2"/>
  <c r="J66" i="2"/>
  <c r="I66" i="2"/>
  <c r="H67" i="2"/>
  <c r="J25" i="2" l="1"/>
  <c r="I25" i="2"/>
  <c r="F25" i="2"/>
  <c r="G25" i="2"/>
  <c r="E25" i="2"/>
  <c r="H26" i="2"/>
  <c r="H27" i="2"/>
  <c r="H52" i="2" l="1"/>
  <c r="H46" i="2"/>
  <c r="H49" i="2"/>
  <c r="H44" i="2"/>
  <c r="H54" i="2" l="1"/>
  <c r="J20" i="2"/>
  <c r="J40" i="2" s="1"/>
  <c r="J39" i="2" s="1"/>
  <c r="I20" i="2"/>
  <c r="I40" i="2" s="1"/>
  <c r="I39" i="2" s="1"/>
  <c r="F20" i="2"/>
  <c r="F40" i="2" s="1"/>
  <c r="F39" i="2" s="1"/>
  <c r="G20" i="2"/>
  <c r="G40" i="2" s="1"/>
  <c r="E20" i="2"/>
  <c r="E40" i="2" s="1"/>
  <c r="E39" i="2" s="1"/>
  <c r="H22" i="2"/>
  <c r="H23" i="2"/>
  <c r="H21" i="2"/>
  <c r="H40" i="2" l="1"/>
  <c r="G39" i="2"/>
  <c r="H39" i="2" s="1"/>
  <c r="J62" i="2"/>
  <c r="I62" i="2"/>
  <c r="E62" i="2"/>
  <c r="H64" i="2"/>
  <c r="H63" i="2"/>
  <c r="H58" i="2"/>
  <c r="H59" i="2"/>
  <c r="H60" i="2"/>
  <c r="H61" i="2"/>
  <c r="J57" i="2"/>
  <c r="I57" i="2"/>
  <c r="F57" i="2"/>
  <c r="G57" i="2"/>
  <c r="E57" i="2"/>
  <c r="J74" i="2"/>
  <c r="I74" i="2"/>
  <c r="F74" i="2"/>
  <c r="G74" i="2"/>
  <c r="E74" i="2"/>
  <c r="H73" i="2"/>
  <c r="H72" i="2"/>
  <c r="H15" i="2"/>
  <c r="H18" i="2"/>
  <c r="H19" i="2"/>
  <c r="H20" i="2"/>
  <c r="H24" i="2"/>
  <c r="H25" i="2"/>
  <c r="H28" i="2"/>
  <c r="H30" i="2"/>
  <c r="H32" i="2"/>
  <c r="H33" i="2"/>
  <c r="H38" i="2"/>
  <c r="H37" i="2"/>
  <c r="H36" i="2"/>
  <c r="H35" i="2"/>
  <c r="J34" i="2"/>
  <c r="I34" i="2"/>
  <c r="F34" i="2"/>
  <c r="G34" i="2"/>
  <c r="E34" i="2"/>
  <c r="H8" i="2"/>
  <c r="H9" i="2"/>
  <c r="H10" i="2"/>
  <c r="H7" i="2"/>
  <c r="J11" i="2"/>
  <c r="I11" i="2"/>
  <c r="F11" i="2"/>
  <c r="G11" i="2"/>
  <c r="E11" i="2"/>
  <c r="E77" i="2" l="1"/>
  <c r="E76" i="2" s="1"/>
  <c r="J77" i="2"/>
  <c r="J76" i="2" s="1"/>
  <c r="G77" i="2"/>
  <c r="G65" i="2"/>
  <c r="G62" i="2" s="1"/>
  <c r="H62" i="2" s="1"/>
  <c r="F70" i="2"/>
  <c r="F77" i="2"/>
  <c r="I77" i="2"/>
  <c r="I76" i="2" s="1"/>
  <c r="H77" i="2"/>
  <c r="H74" i="2"/>
  <c r="H34" i="2"/>
  <c r="H11" i="2"/>
  <c r="H57" i="2"/>
  <c r="F62" i="2"/>
  <c r="E66" i="2"/>
  <c r="F76" i="2" l="1"/>
  <c r="F66" i="2"/>
  <c r="H65" i="2"/>
  <c r="G70" i="2"/>
  <c r="G66" i="2" l="1"/>
  <c r="H66" i="2" s="1"/>
  <c r="H70" i="2"/>
  <c r="G76" i="2" l="1"/>
  <c r="H76" i="2" s="1"/>
  <c r="E53" i="2"/>
  <c r="H53" i="2" s="1"/>
</calcChain>
</file>

<file path=xl/sharedStrings.xml><?xml version="1.0" encoding="utf-8"?>
<sst xmlns="http://schemas.openxmlformats.org/spreadsheetml/2006/main" count="251" uniqueCount="163">
  <si>
    <t>Стратегічна ціль 1  «КОНКУРЕНТОСПРОМОЖНА ЕКОНОМІКА НА ЗАСАДАХ СМАРТ-СПЕЦІАЛІЗАЦІЇ»</t>
  </si>
  <si>
    <t xml:space="preserve">Департамент економічної політики </t>
  </si>
  <si>
    <t xml:space="preserve">Департамент агропромислового розвитку </t>
  </si>
  <si>
    <t>Департамент паливно-енергетичного комплексу та енергозбереження</t>
  </si>
  <si>
    <t>Департамент охорони здоров'я</t>
  </si>
  <si>
    <t>Департамент освіти і науки</t>
  </si>
  <si>
    <t>Департамент соціального захисту</t>
  </si>
  <si>
    <t xml:space="preserve">Служба у справах дітей </t>
  </si>
  <si>
    <t>Департамент з питань цивільного захисту</t>
  </si>
  <si>
    <t>Стратегічна ціль 3 «ЗБАЛАНСОВАНИЙ ПРОСТОРОВИЙ РОЗВИТОК»</t>
  </si>
  <si>
    <t>Департамент архітектури та розвитку містобудування</t>
  </si>
  <si>
    <t xml:space="preserve">Департамент дорожнього господарства </t>
  </si>
  <si>
    <t>Департамент міжнародної технічної допомоги та міжнародного співробітництва</t>
  </si>
  <si>
    <t>Стратегічна ціль 4  «ЧИСТЕ ДОВКІЛЛЯ»</t>
  </si>
  <si>
    <t>Департамент екології та природних ресурсів</t>
  </si>
  <si>
    <t>Стратегічна ціль 5 «ТУРИСТИЧНА ПРИВАБЛИВІСТЬ»</t>
  </si>
  <si>
    <t>Департамент з питань культури, національностей та релігій</t>
  </si>
  <si>
    <t>1.                   </t>
  </si>
  <si>
    <t>2.                   </t>
  </si>
  <si>
    <t>4.                   </t>
  </si>
  <si>
    <t>5.                   </t>
  </si>
  <si>
    <t>6.                   </t>
  </si>
  <si>
    <t>7.                   </t>
  </si>
  <si>
    <t>14.                </t>
  </si>
  <si>
    <t>15.                </t>
  </si>
  <si>
    <t>16.                </t>
  </si>
  <si>
    <t>17.                </t>
  </si>
  <si>
    <t>18.</t>
  </si>
  <si>
    <t>Потребує доопрацювання</t>
  </si>
  <si>
    <t xml:space="preserve">Готовність </t>
  </si>
  <si>
    <t>Готовий</t>
  </si>
  <si>
    <t>Стан розробки проєкту Програми</t>
  </si>
  <si>
    <t>https://drive.google.com/file/d/14SpONkbf82pEyTp2lrMfdWgT0UZC1vd4/view?usp=sharing</t>
  </si>
  <si>
    <t>https://drive.google.com/drive/folders/1QB1FLDqDL5MObBwTfKQMJ1iG8qxY-UtV?usp=sharing</t>
  </si>
  <si>
    <t>https://drive.google.com/file/d/1oelgc73yBbj6QA54-ODMqcJ4xTHJEXAl/view?usp=sharing</t>
  </si>
  <si>
    <t>https://drive.google.com/file/d/1Ts-bJzRJWHUNm4aUqeASo3y1rJdlYFhY/view?usp=sharing</t>
  </si>
  <si>
    <t>https://drive.google.com/file/d/1O_AYlNs6PgiO0utq-Jr0xMyoSDHFh0AY/view?usp=sharing</t>
  </si>
  <si>
    <t>https://drive.google.com/file/d/1leF3oDNhu-QcemnOm9G6oD0pSYblhIfO/view?usp=sharing</t>
  </si>
  <si>
    <t>скинуть об 11 поправлений проект</t>
  </si>
  <si>
    <t>Потребують затвердження</t>
  </si>
  <si>
    <t>Не потребують затвердження</t>
  </si>
  <si>
    <t>Сторінок</t>
  </si>
  <si>
    <t>Проєкт рішення</t>
  </si>
  <si>
    <t>Шукаємо додаткові кошти 1,4</t>
  </si>
  <si>
    <t>8.</t>
  </si>
  <si>
    <t>9.</t>
  </si>
  <si>
    <t>11.                   </t>
  </si>
  <si>
    <t xml:space="preserve">Управління туризму та курортів
</t>
  </si>
  <si>
    <t>22.</t>
  </si>
  <si>
    <t>23.</t>
  </si>
  <si>
    <t>19.                </t>
  </si>
  <si>
    <t>24.</t>
  </si>
  <si>
    <t>25.</t>
  </si>
  <si>
    <t>Шукаємо додаткові кошти 5</t>
  </si>
  <si>
    <t>3.</t>
  </si>
  <si>
    <t>10.</t>
  </si>
  <si>
    <t>12.                   </t>
  </si>
  <si>
    <t>13.</t>
  </si>
  <si>
    <t>20.                </t>
  </si>
  <si>
    <t>21.                </t>
  </si>
  <si>
    <t>26.</t>
  </si>
  <si>
    <t>27.</t>
  </si>
  <si>
    <t xml:space="preserve">Департамент архітектури та розвитку містобудування 
</t>
  </si>
  <si>
    <t>Директор департаменту економічної політики облдержадміністрації</t>
  </si>
  <si>
    <t>Степан  КУЙБІДА</t>
  </si>
  <si>
    <t xml:space="preserve">Управління молоді та спорту </t>
  </si>
  <si>
    <t>Департамент комунікацій та внутрішньої політики</t>
  </si>
  <si>
    <t xml:space="preserve">Департамент економічної політики, департамент фінансів,  Львівська обласна рада </t>
  </si>
  <si>
    <t xml:space="preserve">Департамент фінансів, апарат ЛОДА </t>
  </si>
  <si>
    <t>Департамент економічної політики, департамент освіти і науки</t>
  </si>
  <si>
    <t>Назва програми, номер та дата рішення про прийняття</t>
  </si>
  <si>
    <t>№ з/п</t>
  </si>
  <si>
    <t>Головний розпорядник коштів</t>
  </si>
  <si>
    <t>Фінансові джерела</t>
  </si>
  <si>
    <t>тис грн</t>
  </si>
  <si>
    <t xml:space="preserve">Додаток  до листа облдержадміністрації
від                         № 
</t>
  </si>
  <si>
    <t>Передбачене фінансування на 2021 рік</t>
  </si>
  <si>
    <t>Відсоток виконання</t>
  </si>
  <si>
    <t>Кредиторська заборгованість</t>
  </si>
  <si>
    <t>Короткий опис досягнутих результатів</t>
  </si>
  <si>
    <t>Економія коштів за рахунок процедур державних закупівель</t>
  </si>
  <si>
    <t>Пояснення щодо невиконання заходів (заповняється за 
підсумками року)</t>
  </si>
  <si>
    <t>Обласний бюджет</t>
  </si>
  <si>
    <t>З усіх бюжетів
у т.ч.</t>
  </si>
  <si>
    <t>Державний бюджет</t>
  </si>
  <si>
    <t>Інші джерела</t>
  </si>
  <si>
    <t>Усього 
за стратегічною ціллю 1</t>
  </si>
  <si>
    <t>Усього
за стратегічною ціллю 5</t>
  </si>
  <si>
    <t>Місцеві бюджети</t>
  </si>
  <si>
    <t>Проводились роботи щодо збереження природно-заповідного фонду  на площі 36609 га</t>
  </si>
  <si>
    <t>Разом за усіма стратегічними цілями</t>
  </si>
  <si>
    <t>Львівська обласна рада</t>
  </si>
  <si>
    <t>Управління господарсько-технічного забезпечення</t>
  </si>
  <si>
    <t>Разом</t>
  </si>
  <si>
    <t>Усього 
за стратегічнолю ціллю 3</t>
  </si>
  <si>
    <t>Усього
за стратегічною ціллю 4</t>
  </si>
  <si>
    <t>Управління капітального будівництва</t>
  </si>
  <si>
    <t>Усього 
за стратегічною  ціллю 2</t>
  </si>
  <si>
    <r>
      <t>Стратегічна ціль 2  «ЯКІСНЕ ЖИТТЯ»</t>
    </r>
    <r>
      <rPr>
        <sz val="12"/>
        <color theme="1"/>
        <rFont val="Calibri"/>
        <family val="2"/>
        <charset val="204"/>
        <scheme val="minor"/>
      </rPr>
      <t xml:space="preserve"> </t>
    </r>
  </si>
  <si>
    <r>
      <rPr>
        <b/>
        <sz val="12"/>
        <color theme="1"/>
        <rFont val="Times New Roman"/>
        <family val="1"/>
        <charset val="204"/>
      </rPr>
      <t>Комплексна програма регіонального розвитку Львівщини на 2021-2025 роки</t>
    </r>
    <r>
      <rPr>
        <sz val="12"/>
        <color theme="1"/>
        <rFont val="Times New Roman"/>
        <family val="1"/>
        <charset val="204"/>
      </rPr>
      <t xml:space="preserve">, рішення ЛОР від 18.02.2021 №60 </t>
    </r>
  </si>
  <si>
    <t>Зведена інформація щодо стану виконання у січні-вересні 2021 року обласних програм, фінансування яких здійснюєся з  обласного бюджету на 2021 рік, 
за стратегічними цілями Стратегії розвитку Львівської області на період 2021-2027 років</t>
  </si>
  <si>
    <t>Профінансовано у січні-вересні 2021 року</t>
  </si>
  <si>
    <t>Касові видатки у січні-вересні 2021 року</t>
  </si>
  <si>
    <t xml:space="preserve">Після консультацій із закладами вищої освіти, науково-дослідними установами, науковими парками, суб’єктами господарювання області було напрацьовано механізм використання коштів в рамках Програми та доповнено його відповідним Положенням про умови і критерії конкурсного відбору інноваційних проєктів та їх фінансування. Крім того, Програму було доопрацьовано з метою впровадження прозорого, об’єктивного проведення Конкурсу та забезпечення ефективної роботи Конкурсної ради.
Департамент економічної політики 15.09.2021 завершив прийом заявок на конкурс інноваційних проєктів, що проводиться в рамках Програми. На конкурс подано 14 проєктів від 7 заявників. Члени конкурсної ради приступили до оцінювання проєктів, яке тривало до 30.09.2021. Засідання Конкурсної ради щодо визначення проєктів переможців відбулося 01.10.2021. Визначено 8 переможців. Водночас можлива реалізація 9 проєктів за умови додаткового фінансування на суму 539 тис. грн.
</t>
  </si>
  <si>
    <t>Розпорядженням голови ОДА від 16.03.2021 №187/0/5-21  створено Комісію з питань забезпечення житлом дітей-сиріт, дітей, позбавлених батьківського піклування, та осіб з їх числа у Львівській області. Листом ОДА від 31.03.2021 №5/35-3328/0/2-21/5-25  районним державним адміністраціям, сільським, селищним, міським територіальним громадам було запропоновано надати пропозиції щодо розподілу бюджетних призначень між місцевими бюджетами  для придбання житла дітям-сиротам, дітям, позбавленим батьківського піклування, та особам з їх числа.
Станом на 01.10.2021 розподілено видатки, передбачені в бюджеті розвитку спеціального фонду обласного бюджету  на реалізацію Регіональної програми, для придбання 15 житлових обєктів для 17 дітей-сиріт, дітей, позбавлених батьківського піклування та  осіб з їх числа (Турківська, Новороздільська,  Стрийська, Буська, Дрогобицька, Бориславська, Глинянська, Боринська та Добросинсько-Магерівська територіальні громади спільно з  Львівською районною державною адміністрацією)</t>
  </si>
  <si>
    <t>Департамент комунікацій та внутрішньої політики
Львівська обласна рада</t>
  </si>
  <si>
    <t>Упродовж січня-вересня 2021 року заходи Програми не реалізовувались</t>
  </si>
  <si>
    <t xml:space="preserve">Працівникам апарату та структурних підрозділів облдержадміністрації виплачено надбавки, премію, матеріальну допомогу на вирішення соціально-побутових питань тощо.
Забезпечено придбання канцелярських та господарських товарів, ремонт комп'ютерної та оргтехніки, тощо.
Користування програмним продуктом  надало можливість всім ГРК області та фінансовим органам пройти реєстрацію в системі „LOGICA”,  проводити наповнення даних відповідно до вимог бюджетного законодавства, налагодити механізм ефективної взаємодії між суб’єктами інформаційного обміну.Придбано та встановлено програмне забезпечення (Zimbra, ESET).
Оплачено послуги за технічний захист інформації.Придбано комп'ютерне обладнання (мережева карта, мікрофон, звукова плата, відео сплітер, акумуляторні батареї)
</t>
  </si>
  <si>
    <t>ДП «Львівський лісовий селекційно-насіневий центр» закуплено:
перліт - 35,8 кбм на суму 49,9 тис.грн;
рами для касет 433 шт. на суму 1828,0 тис.грн;
Міндобриво - 350 кг на суму 49,8 тис.грн;
засоби захисту рослин на суму 38,3 тис.грн.
Разом на суму 1966,8 тис.грн.</t>
  </si>
  <si>
    <t>Проводилась охорона лісу на площі 441,3 тис.га
Відновлення лісів проведено на площі 1109 га
Рубки догляду за лісом проведено на площі 2620 га
Інші види рубок проведені на площі 4825 га
Від усіх видів рубок заготовлено 654,4 тис.кбм деревини</t>
  </si>
  <si>
    <t>Проєктно-кошторисна документація відкоригована, отримано експертний висновок 13.08.2021. Три рази оголошувався тендер на виконання робіт. Усі були відмінені у зв'язку з відсутністю учасників. Проводилися переговори з потенційнипм підрядником для укладення прямої угоди</t>
  </si>
  <si>
    <t xml:space="preserve"> Надано грошову допомогу286 родинам, родичі яких загинули (померли) під час проведення антитерорестичної операції (операції об'єднаних сил).
Надано одноразову адресну допомогу 5 родинам, родичі яких загинули під час проведення антитерористичної операції (операції об'єднаних сил), розмір допомоги на родину 100000 грн.
Надано одноразову адресну грошову допомогу 374 демобілізованим воїнам, які повертаються з АТО (ООС) і  звільненим особам, безпосереднім учасникам АТО (ООС), які захищали суверенітет та територіальну цілісність України,розмір одноразової допомоги становить 3000 грн.
Надано щомісячну допомогу 237 одержувачам (дітям, пасинкам, падчеркам військовослужбовців, добровольців, волонтерів, які загинули  під час участі в антитерористичній операції (операції об'єднаних сил)  або померли внаслідок поранення, контузії чи каліцтва, отриманих в зоні АТО (ООС), та Героїв   Небесної Сотні), середній розмір щомісячної допомоги на дитину  січень-серпень 2500 грн.; вересень-грудень- 3441 грн.
Відшкодовано витрати 25 родинам Героїв Небесної Сотні, пов’язаних із наданням пільг на житлово-комунальні послуги, тверде паливо та скраплений газ, на послуги зв’язку за січень-серпень.
Надано одноразову грошову допомогу 79 родинам на/за встановлення пам’ятних знаків на могилах загиблих/померлих учасників АТО (ООС) та Героїв Небесної Сотні, розмір одноразової допомоги становить 50000 грн.
Надано допомогу на реабілітацію 638 особам з інвалідністю внаслідок війни І,ІІ,ІІІ груп з числа осіб, які брали участь в антитерористичній операції (операції Об'єднаних Сил) та Революції Гідності, середній розмір допомоги становить 10809,4 грн.
Відшкодована компенсація  вартості наданих послуг з організації сімейного відпочинку поранених учасників АТО (ООС) (у тому числі поранених бійців-добровольців АТО) та членів їх сімей, батьків, дружин і дітей  загиблих та померлих учасників АТО (ООС), Героїв Небесної Сотні, 734 одержуачам, середній розмір компенсації становить 1500 грн.
Надано грошову допомогу 141 внутрішньо переміщеній особі учаснику АТО (ООС)  на вирішення матеріально побутових проблем, рзмір одноразової допомоги становить 8000 грн.
Надано кошти на придбання житла для 22 учасників АТО (ООС) та родин Героїв Небесної Сотні на умовах співфінансування.
Надана доплата до пенсії  за січень- вересень 11 батькам та дружинам Героїв Небесної Сотнім, середній розмір щомісячної доплати становить 1807,07 грн.
В рамках психологічної підтримки та подолання наслідків травмуючих подій учасників АТО (ООС) оплачено прокат авто з водієм (для уч.АТО та членів їх сімей-7).
Оплачено інформування учасників АТО (ООС) та членів їх родин про соціально важливі зміни, події та заходи за липень-серпень
Надано допомогу 203 бійцям-добровольцям АТО з нагоди Дня українського добровольця</t>
  </si>
  <si>
    <t xml:space="preserve">По завданню 1 "Розвиток та впровадження містобудівного кадастру" було оголошено відкриті торги, підписуються договори.
По завданню 2 "Розвиток земельних відносин" узагальнено пропозиції від тергромад. Опрацьовуються об'єкти культурної спадщини щордо необхідності розроблення землевпорядної документації.
По завданню 3 "Виготовлення містобудівної документації та землевпорядної документації" переліки населених пунктів погоджено профільною комісією Львівської обласної ради відповідно до умов Програми та затверджено сесією ЛОР 13.07.2021.
 </t>
  </si>
  <si>
    <t>Придбано подарункову та сувенірну продукцію на 537,6 тис. грн 
Придбано квіткову продукцію: кошики квітів - 3 шт ; букет квітів -105 шт; композиції з живих квітів-9 шт; лампадки 36 шт; вінки з квітів-1 шт.
Надано транспортні послуги (ТзОВ "ЛЬВІВСЬКЕ АТП-14631")</t>
  </si>
  <si>
    <r>
      <rPr>
        <b/>
        <sz val="12"/>
        <color theme="1"/>
        <rFont val="Times New Roman"/>
        <family val="1"/>
        <charset val="204"/>
      </rPr>
      <t>Програма підвищення конкурентоспроможності Львівської області на  2021-2025 роки</t>
    </r>
    <r>
      <rPr>
        <sz val="12"/>
        <color theme="1"/>
        <rFont val="Times New Roman"/>
        <family val="1"/>
        <charset val="204"/>
      </rPr>
      <t>, рішення ЛОР від 18.02.2021 №56  (зі змінами - рішення ЛОР від 13.07.2021 №158)</t>
    </r>
  </si>
  <si>
    <r>
      <rPr>
        <b/>
        <sz val="12"/>
        <color theme="1"/>
        <rFont val="Times New Roman"/>
        <family val="1"/>
        <charset val="204"/>
      </rPr>
      <t>Комплексна програма підтримки та розвитку сільського господарства у Львівській області на 2021-2025 роки</t>
    </r>
    <r>
      <rPr>
        <sz val="12"/>
        <color theme="1"/>
        <rFont val="Times New Roman"/>
        <family val="1"/>
        <charset val="204"/>
      </rPr>
      <t>, рішення ЛОР від 18.02.2021 №57 (зі змінами - рішення від 16.03.2021 №99)</t>
    </r>
  </si>
  <si>
    <t>Право на фінансову підтримку шляхом компенсації відсотків за кредитами та договорами лізингу отримали 16 суб’єктів господарювання на суму 1093,3 тис. грн. Дана фінансова підтримка дозволить здешевити 15,3 млн. грн кредитних ресурсів залучених у банках, кредитних спілках та лізингових компаніях.
Погашено кредиторську заборгованість 2 сільськогосподарським підприємствам на суму 389,5 тис. грн. 14 суб’єктам господарювання надано право на фінансову підтримку у вигляді пільгових кредитів на реалізацію бізнес планів з розвитку та започаткування власної справи в ягідництві, овочівництві та скотарстві на загальну суму 7,5 млн. грн. 
Часткову компенсацію вартості придбаного обладнання та с/г техніки одержали три кооперативи на суму 575,0 тис. грн. Сума власних інвестицій складає 894,1 тис.грн.
В рамках фінансової підтримки суб'єктів господарювання у сфері органічного виробництва у вигляді відшкодування вартості сертифікації органічного виробництва погашено кредиторську заборгованість 4 с/г виробникам на суму 58,2 тис.грн. Шести виробникам відшкодовано вартість сертифікації у розмірі 107,8 тис. грн. Сертифіковано 443,5 га земельних угідь на загальну вартість 145,8 тис.грн.
У рамках фінансової підтримки сімейних фермерських господарств (без набуття статусу юридичної особи), у вигляді часткового відшкодування вартості придбаних основних засобів, поголів’я великої рогатої худоби 12 СФГ здешевили вартість придбаних основних засобів. Зокрема: 3 агрегати грунтообробні, 2 навантажувачі, протруювач насіння, 2 генератори, 2 оприскувачі, косарка, сівалка, 2 культиватори, плуг двохкорпусний, райдер. Загальна сума вкладених коштів СФГ для придбання основних засобів - 366,3 тис. грн.
У рамках фінансової підтримки вирощування нішевих культур (жито, гречка) у вигляді часткового відшкодування вартості придбаного високорепродукційного насіння вітчизняного виробництва підтримку отримало 7 суб'єктів господарювання, здешевлено вартість 10,86 т насіння гречки. Загальна вартість придбаного насіння - 242,9 тис.грн.
У рамках фінансової підтримки ягідництва у вигляді часткового відшкодування витрат за придбані для вирощування ягідної продукції мікробіологічні засоби захисту та живлення ягідних насаджень площа оброблюваних ягідних насаджень склала 20,73 га, вартість мікробіологічних засобів захисту та живлення - 78,1 тис.грн.
У рамках фінансової підтримки фермерських господарств, засновниками яких є учасники АТО (ООС), у вигляді бюджетної субсидії на одиницю сільськогосподарських угідь підтримку отримало 6 суб'єктів господарювання,засновниками яких є учасники АТО (ООС), субсидію надано на загальну площу 17,46 га угідь.
Проведено співфінансування проєкту регіонального розвитку "Розвиток сільського підприємництва та інфраструктури агротуристичного кластера "ГорбоГори". Зокрема, проведена реєстрація вантажного автомобіля, автомобіля-холодильника та мікроавтобуса; виконано техумови забезпечення інженерних мереж зовнішнього електропостачання до трьох об'єктів: ТІЦ (с.Раковець), кемпінг "агросадиба" та кемпінг "Місто Майстрів". Виконано будівельні роботи по об’єкту ТІЦ в частині архітектурно-будівельних рішень, блискавкозахисту, системи біологічної очистки та заробітна плата працівників проєкту.
8-10 червня 2021 року, прийнято участь у 33-й Міжнародній агропромисловій виставці AGRO-2021. Виготовлено додаткове виставкове обладнання. Надруковано буклет - 2000 шт. та брошуру - 200 шт. Виконано дизайн-проект та художнє оформлення  виставкової площі. До дня Пасічника надруковано 4 банери, інформаційну листівку в кількості 1200 шт. та оренда шатра та 100 крісел.
В рамках надання субвенції  органам місцевого самоврядування на заходи з поліпшення громадських пасовищ субвенція надана Рудківській, Новороздільській, Миколаївській та Заболотцівській територіальній громаді. Проводяться роботи із знищення бур'янів хімічними засобами, обробіток грунту, сівба багаторічних трав. Загальна площа на якій проводяться заходи - 249,08 га</t>
  </si>
  <si>
    <r>
      <rPr>
        <b/>
        <sz val="12"/>
        <color theme="1"/>
        <rFont val="Times New Roman"/>
        <family val="1"/>
        <charset val="204"/>
      </rPr>
      <t>Програма сприяння інноваційному та науково-технологічному розвитку у Львівській області на 2021-2025 роки</t>
    </r>
    <r>
      <rPr>
        <sz val="12"/>
        <color theme="1"/>
        <rFont val="Times New Roman"/>
        <family val="1"/>
        <charset val="204"/>
      </rPr>
      <t>, рішення ЛОР від 16.03.2021 № 85 (зі змінами - рішення ЛОР від 13.07.2021 №160)</t>
    </r>
  </si>
  <si>
    <r>
      <rPr>
        <b/>
        <sz val="12"/>
        <color theme="1"/>
        <rFont val="Times New Roman"/>
        <family val="1"/>
        <charset val="204"/>
      </rPr>
      <t>Комплексна програма підвищення енергоефективності, енергозбереження та розвитку відновлюваної енергетики у Львівській області на 2021-2025 роки</t>
    </r>
    <r>
      <rPr>
        <sz val="12"/>
        <color theme="1"/>
        <rFont val="Times New Roman"/>
        <family val="1"/>
        <charset val="204"/>
      </rPr>
      <t>, рішення ЛОР від 18.02.2021 № 62 (зі змінами - рішення ЛОР від 13.07.2021 №165)</t>
    </r>
  </si>
  <si>
    <r>
      <rPr>
        <b/>
        <sz val="12"/>
        <color theme="1"/>
        <rFont val="Times New Roman"/>
        <family val="1"/>
        <charset val="204"/>
      </rPr>
      <t xml:space="preserve">В рамках реалізації завдання 1 "Підвищення енергоефективності та впровадження джерел відновлюваної енергії в житловому фонді":
</t>
    </r>
    <r>
      <rPr>
        <sz val="12"/>
        <color theme="1"/>
        <rFont val="Times New Roman"/>
        <family val="1"/>
        <charset val="204"/>
      </rPr>
      <t>-1241  мешканцям області видано кредити на впровадження енергозберігаючих заходів на загальну суму  48725,7 тис. грн., з обласного бюджету  відшкодовано 6721,89 тис.грн.;
-4 мешканцям області з обласного бюджету відшкодовано тіло кредиту на встановлення альтернативних джерел енергії  на суму 111,24 тис. грн.;</t>
    </r>
    <r>
      <rPr>
        <b/>
        <sz val="12"/>
        <color theme="1"/>
        <rFont val="Times New Roman"/>
        <family val="1"/>
        <charset val="204"/>
      </rPr>
      <t xml:space="preserve">
</t>
    </r>
    <r>
      <rPr>
        <sz val="12"/>
        <color theme="1"/>
        <rFont val="Times New Roman"/>
        <family val="1"/>
        <charset val="204"/>
      </rPr>
      <t>-28 учасникам відшкодовано 463,8 тис. грн. як частину вартості обладнання, що використовує відновлювані джерела енергії та яке придбане і встановлене фізичними особами за власні кошти; 
-8 ОСББ області відшкодовано частину відсоткової ставки у розмірі 719,01 тис. гривень  за  кредитами, виданих в рамках програми підтримки енергомодернізації багатоквартирних будинків "Енергодім" ДУ " Фонд енергоефективності"</t>
    </r>
  </si>
  <si>
    <r>
      <rPr>
        <b/>
        <sz val="12"/>
        <color theme="1"/>
        <rFont val="Times New Roman"/>
        <family val="1"/>
        <charset val="204"/>
      </rPr>
      <t>Комплексна програма підтримки галузі охорони здоров'я  Львівської області на 2021-2025 роки</t>
    </r>
    <r>
      <rPr>
        <sz val="12"/>
        <color theme="1"/>
        <rFont val="Times New Roman"/>
        <family val="1"/>
        <charset val="204"/>
      </rPr>
      <t xml:space="preserve">, рішення ЛОР від 22.12.2020 № 22, від 23.02.2021 № 65, від 13.04.2021 №103, від 13.07.2021№169 </t>
    </r>
  </si>
  <si>
    <r>
      <rPr>
        <b/>
        <sz val="10"/>
        <color theme="1"/>
        <rFont val="Times New Roman"/>
        <family val="1"/>
        <charset val="204"/>
      </rPr>
      <t xml:space="preserve">По напрямах І "Надання медичної допомоги дорослому населенню" </t>
    </r>
    <r>
      <rPr>
        <sz val="10"/>
        <color theme="1"/>
        <rFont val="Times New Roman"/>
        <family val="1"/>
        <charset val="204"/>
      </rPr>
      <t>(використано понад 17,9 млн грн)</t>
    </r>
    <r>
      <rPr>
        <b/>
        <sz val="10"/>
        <color theme="1"/>
        <rFont val="Times New Roman"/>
        <family val="1"/>
        <charset val="204"/>
      </rPr>
      <t xml:space="preserve">, ІІ "Забезпечення дітей-інвалідів і дітей з важкими інтоксикаціями медичними препаратами, виробами медичного призначення та дезіноксикаційною терапією" </t>
    </r>
    <r>
      <rPr>
        <sz val="10"/>
        <color theme="1"/>
        <rFont val="Times New Roman"/>
        <family val="1"/>
        <charset val="204"/>
      </rPr>
      <t>(використано майже 17 млн грн; 673 дитини отримали допомогу та лікування)</t>
    </r>
    <r>
      <rPr>
        <b/>
        <sz val="10"/>
        <color theme="1"/>
        <rFont val="Times New Roman"/>
        <family val="1"/>
        <charset val="204"/>
      </rPr>
      <t xml:space="preserve"> та ІІІ "Покращення медичної допомоги хворим з онкологічними захворюваннями" </t>
    </r>
    <r>
      <rPr>
        <sz val="10"/>
        <color theme="1"/>
        <rFont val="Times New Roman"/>
        <family val="1"/>
        <charset val="204"/>
      </rPr>
      <t xml:space="preserve">(використано понад 4,5 млн грн) готувалися технічні завдання для закупівлі медпрепаратів, проводилася підготовка до проведення тендерних процедур, оголошувалися торги, здійснювалися закупівлі медпрепаратів та витратних матеріалів, надавалася допомога пацієнтам, </t>
    </r>
    <r>
      <rPr>
        <b/>
        <sz val="10"/>
        <color theme="1"/>
        <rFont val="Times New Roman"/>
        <family val="1"/>
        <charset val="204"/>
      </rPr>
      <t>зокрема по напряму 1 "Надання медичної допомоги дорослому населенню"</t>
    </r>
    <r>
      <rPr>
        <sz val="10"/>
        <color theme="1"/>
        <rFont val="Times New Roman"/>
        <family val="1"/>
        <charset val="204"/>
      </rPr>
      <t xml:space="preserve"> в рамках реалізації таких завдань: </t>
    </r>
    <r>
      <rPr>
        <u/>
        <sz val="10"/>
        <color theme="1"/>
        <rFont val="Times New Roman"/>
        <family val="1"/>
        <charset val="204"/>
      </rPr>
      <t>покращення медичної допомоги хворим з легеневою гіпертензією</t>
    </r>
    <r>
      <rPr>
        <sz val="10"/>
        <color theme="1"/>
        <rFont val="Times New Roman"/>
        <family val="1"/>
        <charset val="204"/>
      </rPr>
      <t xml:space="preserve"> (укладено договір   з ТзОВ  "Вента ЛТД" назагальну  суму 623,1 тис. грн.  на препарат "Ілопрост"-960 фл. та "Вінтавіс"-720 фл.; згідно щомісячної рознарядки, завдяки програмі отримують препарати 50 пацієнтів із них 9  дітей.); </t>
    </r>
    <r>
      <rPr>
        <u/>
        <sz val="10"/>
        <color theme="1"/>
        <rFont val="Times New Roman"/>
        <family val="1"/>
        <charset val="204"/>
      </rPr>
      <t xml:space="preserve">забезпечення невідкладної серцево-судинної хірургії </t>
    </r>
    <r>
      <rPr>
        <sz val="10"/>
        <color theme="1"/>
        <rFont val="Times New Roman"/>
        <family val="1"/>
        <charset val="204"/>
      </rPr>
      <t xml:space="preserve">(обл.кардіоцентром укладено угод на загальну суму   на суму 1359.1 тис.грн. ("ОКТАПЛЕКС 500"-64 фл.,  направляючі катетери 150 шт.,Індефлятори 500 шт.,провідники коронарні 170 шт.). П'ятьом пацієнтам під час операції вливали кровозамінники ОКТАПЛЕКС к-ті 7 фл.  ЛОКЛ за результатми торгів укладено угоду на суму 1022,3 тис.грн. та  закуплено витратних матеріалів : к-кт одноразових витратних матеріалів -10 шт. ,"Протез серцеевий  Аорт. клапан"- 15 шт. ,"Протез Мітральний Клапан" 23 шт. ); </t>
    </r>
    <r>
      <rPr>
        <u/>
        <sz val="10"/>
        <color theme="1"/>
        <rFont val="Times New Roman"/>
        <family val="1"/>
        <charset val="204"/>
      </rPr>
      <t>покращення медичної допомоги хворим на первинні імунодефіцити</t>
    </r>
    <r>
      <rPr>
        <sz val="10"/>
        <color theme="1"/>
        <rFont val="Times New Roman"/>
        <family val="1"/>
        <charset val="204"/>
      </rPr>
      <t xml:space="preserve">  (укладено угоду від 14.04.2021 року з ТзОВ "Біофарма-Плазма" на суму 796, 6 тис.грн.  на препарат "Біовен".  За 9 місяців 2021р.медичну допомогу отримали 18 пацієнтів препаратом "Біовен"); </t>
    </r>
    <r>
      <rPr>
        <u/>
        <sz val="10"/>
        <color theme="1"/>
        <rFont val="Times New Roman"/>
        <family val="1"/>
        <charset val="204"/>
      </rPr>
      <t>високоспеціалізована медична допомога хворим з офтальмологічною патологією</t>
    </r>
    <r>
      <rPr>
        <sz val="10"/>
        <color theme="1"/>
        <rFont val="Times New Roman"/>
        <family val="1"/>
        <charset val="204"/>
      </rPr>
      <t xml:space="preserve"> (укладено угоду від 09.08.2021  на суму 442,2 тис. грн  на препарат "Айлія".  За 9 місяців 2021р.медичну допомогу отримали 2 пацієнти препаратом "Айлія"); </t>
    </r>
    <r>
      <rPr>
        <u/>
        <sz val="10"/>
        <color theme="1"/>
        <rFont val="Times New Roman"/>
        <family val="1"/>
        <charset val="204"/>
      </rPr>
      <t>покращення медичної допомоги ревматологічним хворим на важкі форми артриту</t>
    </r>
    <r>
      <rPr>
        <sz val="10"/>
        <color theme="1"/>
        <rFont val="Times New Roman"/>
        <family val="1"/>
        <charset val="204"/>
      </rPr>
      <t xml:space="preserve"> (укладено договір  від 09.08.2021р. з ТзОВ "Діатом" на суму 1 210, 8 тис. грн препарат "Актемра" та  з ТзОВ "Діатом" на суму 609, 9 тис. грн на препарат "Ремикейд",  укладено договір  від 12.08.2021р. з ТзОВ "Оптіма-Фарм" на суму 484,5 тис.  грн. Загальна сума укладених угод 2508,4 тис.грн.      За   9 місяців 2021 року   медичну допомогу отримали 52 пацієнти, у тому числі препаратом "Хуміра" -38 пацієнтів , "Актемра" -4 пацієнти,  препаратом "Фламмегіс" -3 пацієнти, препаратом "Мабтера"- 7 пацієнтів, які було закуплено у  2020-2021 рр);</t>
    </r>
    <r>
      <rPr>
        <u/>
        <sz val="10"/>
        <color theme="1"/>
        <rFont val="Times New Roman"/>
        <family val="1"/>
        <charset val="204"/>
      </rPr>
      <t xml:space="preserve"> покращення медичної допомоги хворим на розсіяний склероз </t>
    </r>
    <r>
      <rPr>
        <sz val="10"/>
        <color theme="1"/>
        <rFont val="Times New Roman"/>
        <family val="1"/>
        <charset val="204"/>
      </rPr>
      <t xml:space="preserve">(укладено договір   з ТзОВ "Діатом" на суму 5 210 ,0 тис. грн. на  препарат "Окревус"-33 фл. на суму 14922,2 тис.грн.                        За    9 місяців 2021 року  медичну допомогу отримали  9 пацієнтів препаратом "Окревус", які було закуплено у  2020-2021рр.); </t>
    </r>
    <r>
      <rPr>
        <u/>
        <sz val="10"/>
        <color theme="1"/>
        <rFont val="Times New Roman"/>
        <family val="1"/>
        <charset val="204"/>
      </rPr>
      <t>забезпечення інтенсивною терапію вагітних жінок у критичних станах та недоношених новонароджених дітей</t>
    </r>
    <r>
      <rPr>
        <sz val="10"/>
        <color theme="1"/>
        <rFont val="Times New Roman"/>
        <family val="1"/>
        <charset val="204"/>
      </rPr>
      <t xml:space="preserve"> (перинатальним центром  укладено угоду від 11.06.2021  на суму 105.0 тис.грн. на закупівлю куросурфу-6фл. Використано для 2-х дітей. ОКЛ укладено угоду наи суму 109.8 тис.грн.); </t>
    </r>
    <r>
      <rPr>
        <u/>
        <sz val="10"/>
        <color theme="1"/>
        <rFont val="Times New Roman"/>
        <family val="1"/>
        <charset val="204"/>
      </rPr>
      <t>покращення медичної допомоги хворим на хворобу Паркінсона</t>
    </r>
    <r>
      <rPr>
        <sz val="10"/>
        <color theme="1"/>
        <rFont val="Times New Roman"/>
        <family val="1"/>
        <charset val="204"/>
      </rPr>
      <t xml:space="preserve"> (укладено договір  від 29.06.2021р. з ТзОВ "СТМ-Фарм" суму 102 ,0 тис. грн. на  "Шприц-ручка", та  з ТзОВ "СТМ-Фарм" суму 213,3  тис. грн. на  препарат "Дацептон" та   договір  від 22.07.2021р. з ТзОВ "Оптіма-Фарм" суму 98,5 тис. грн на препарат "Сталево". Закуплено медикаментів і витр. матеріалів на загальну суму  413,8 тис. грн. За  9 місяців 2021 року медичну допомогу отримали 24 пацієнти  ( у т.ч. препаратом "Сталево 150 мл"-7 пац., препаратом "Сталево 200 мл"-6 пац., препаратом "Дацептон"-11 пац., які було закуплено у 2020-2021рр.); </t>
    </r>
    <r>
      <rPr>
        <u/>
        <sz val="10"/>
        <color theme="1"/>
        <rFont val="Times New Roman"/>
        <family val="1"/>
        <charset val="204"/>
      </rPr>
      <t>покращення надання медичної допомоги неврологічним хворим</t>
    </r>
    <r>
      <rPr>
        <sz val="10"/>
        <color theme="1"/>
        <rFont val="Times New Roman"/>
        <family val="1"/>
        <charset val="204"/>
      </rPr>
      <t xml:space="preserve"> (укладено угоду на придбання препарату  "Ксеомін" ,переможець ТзОВ "ФАРМВЕЙ ТРЕЙДІНГ" на суму 443, 3 тис. грн.  Укладено договір від 08.06.2021р. з ТзОВ "Вента ЛТД" на суму 427,8 тис. грн. препарат "Диспорт".   Закуплено медикаментів  на  загальну суму 871,1 тис. грн.  За 9 місяців  2021 року  медичну допомогу отримали 150 пацієнтів (у т.ч. препаратом "Диспорт"-34 пац., препаратом "Ксеомін 50од"-61 пац.,   препаратом "Ксеомін 100од"- 55 пац., які було закуплено у  2020-2021рр); </t>
    </r>
    <r>
      <rPr>
        <u/>
        <sz val="10"/>
        <color theme="1"/>
        <rFont val="Times New Roman"/>
        <family val="1"/>
        <charset val="204"/>
      </rPr>
      <t>забезпечення лікувально-профілактичних закладів області імплантатами та інструментарієм для лікування хворих із  захворюваннями  органів опори та руху</t>
    </r>
    <r>
      <rPr>
        <sz val="10"/>
        <color theme="1"/>
        <rFont val="Times New Roman"/>
        <family val="1"/>
        <charset val="204"/>
      </rPr>
      <t xml:space="preserve"> (госпіталем ІВ та Р придбано 14 ендопротезів, вартість 1 протезу-22750,0 грн.); а також </t>
    </r>
    <r>
      <rPr>
        <u/>
        <sz val="10"/>
        <color theme="1"/>
        <rFont val="Times New Roman"/>
        <family val="1"/>
        <charset val="204"/>
      </rPr>
      <t>протидія ВІЛ-інфекції/СНІДу</t>
    </r>
    <r>
      <rPr>
        <sz val="10"/>
        <color theme="1"/>
        <rFont val="Times New Roman"/>
        <family val="1"/>
        <charset val="204"/>
      </rPr>
      <t xml:space="preserve">; </t>
    </r>
    <r>
      <rPr>
        <u/>
        <sz val="10"/>
        <color theme="1"/>
        <rFont val="Times New Roman"/>
        <family val="1"/>
        <charset val="204"/>
      </rPr>
      <t xml:space="preserve">діагностика, лікування та реабілітація громадян, які постраждали внаслідок (під час) Революції Гідності та антитерористичної операції та операції обєднаних сил </t>
    </r>
    <r>
      <rPr>
        <sz val="10"/>
        <color theme="1"/>
        <rFont val="Times New Roman"/>
        <family val="1"/>
        <charset val="204"/>
      </rPr>
      <t xml:space="preserve">(КНП ЛОР ЛОКЛ укладено угоди на придбання лікарських засобів, витратних матеріалів для надання медичної допомоги учасникам АТО на загальну суму 369,9 тис. грн.  За  9 місяців  2021 року медичну допомогу отримали  75  пацієнтам. Госпіталем ІВ та Р зхакуплено лікарські препарати та вироби медичного призначення на сум 1933,7 тис.грн., за 9 міс. 2021 року надано медичну допомогу  698  учасникам АТО.  Онкологічним центром підписаний договір від 12.07.2021р. на суму 1298,1 тис. грн. та  отримано "Кітруда" 8 фл. концентрату для розчину для інфузій); </t>
    </r>
    <r>
      <rPr>
        <u/>
        <sz val="10"/>
        <color theme="1"/>
        <rFont val="Times New Roman"/>
        <family val="1"/>
        <charset val="204"/>
      </rPr>
      <t>покращення медичної допомоги хворим на хронічну мієлоїдну лейкемію, гемофілію та множинну мієлому</t>
    </r>
    <r>
      <rPr>
        <sz val="10"/>
        <color theme="1"/>
        <rFont val="Times New Roman"/>
        <family val="1"/>
        <charset val="204"/>
      </rPr>
      <t xml:space="preserve"> (укладено угоду від 16.08.21р.  На суму  534,0 тис. грн. на придбання  препаратів  азацитидин-віста,100мг-30фл.;  бортезовіста, 2.5 мг - 6 фл.); </t>
    </r>
    <r>
      <rPr>
        <u/>
        <sz val="10"/>
        <color theme="1"/>
        <rFont val="Times New Roman"/>
        <family val="1"/>
        <charset val="204"/>
      </rPr>
      <t>протидія туберкульозу та його хіміорезистентними формами (</t>
    </r>
    <r>
      <rPr>
        <sz val="10"/>
        <color theme="1"/>
        <rFont val="Times New Roman"/>
        <family val="1"/>
        <charset val="204"/>
      </rPr>
      <t xml:space="preserve">надано соціальні послуги: 80 особам з чутливим туберкульозом та 36 особам з хіміорезистентним  туберкульозом).
</t>
    </r>
    <r>
      <rPr>
        <b/>
        <sz val="10"/>
        <color theme="1"/>
        <rFont val="Times New Roman"/>
        <family val="1"/>
        <charset val="204"/>
      </rPr>
      <t xml:space="preserve">В рамках реалізації завдання 6.1 "Забезпечення оснащення дорослих та дитячих стаціонарів, амбулаторно-поліклінічних закладів та Центру служби крові" </t>
    </r>
    <r>
      <rPr>
        <sz val="10"/>
        <color theme="1"/>
        <rFont val="Times New Roman"/>
        <family val="1"/>
        <charset val="204"/>
      </rPr>
      <t>(використано понад 29,4 млн грн)</t>
    </r>
    <r>
      <rPr>
        <b/>
        <sz val="10"/>
        <color theme="1"/>
        <rFont val="Times New Roman"/>
        <family val="1"/>
        <charset val="204"/>
      </rPr>
      <t xml:space="preserve"> </t>
    </r>
    <r>
      <rPr>
        <sz val="10"/>
        <color theme="1"/>
        <rFont val="Times New Roman"/>
        <family val="1"/>
        <charset val="204"/>
      </rPr>
      <t xml:space="preserve">перинатальним центром  придбано медичне обладнання на суму  13 988,8 тис.грн. ( дитячий інкубатор,  пристрій для обігрівання немовляти, зволожувач дихальних сумішей з підігрівом, система аналізу численних фізіологічних параметрів, пульсоксиметр,  шприцева помпа, опромінювач верхнього розташування для фототерапії новонароджених, апарат фототерапії новонароджених із світловипрмінюючою ковдрою, стійка для внутрішньовенних вливань та ін.  Бюро судово- медичної експертизи придбано легковий автомобіль Suzuki SX4 з метою виїзду на місця події на суму 599,0 тис.грн. Львівською обл.інфекційною лікарнею закуплено: система рентгенівська діагностична стаціонарна загального призначення, цифрова  на суму 6530,0 тис грн., автомобіль  RENAULT DUSTER на суму 564,0 тис.грн. та АШВЛ на суму 506,0 тис.грн. Центром легеневого здоровя закуплено: монітор пацієнта на суму 377,3 тис.грн. та дизельний генератор -1150,0 тис.грн. Кардіологічним центром закуплено апарат УЗД з 3-ма датчиками на суму 1799, 5 тис. грн. Госпіталем ВВ та Р придбано лапароскопічну стійку на суму 1425,3 тис.грн. та   апарат УЗД  на суму 1199,0 тис. грн.  Діагностичним центром закуплено апарат УЗД  на суму 1215.0 тис.грн. Будинок дитини №1 та №2 закуплено апарат УВЧ-терапії та інфузомат на суму 86.0 тис.грн.
</t>
    </r>
    <r>
      <rPr>
        <b/>
        <sz val="10"/>
        <color theme="1"/>
        <rFont val="Times New Roman"/>
        <family val="1"/>
        <charset val="204"/>
      </rPr>
      <t xml:space="preserve">В рамках реалізації напряму X "Заходи з підтримки закладів охорони здоров’я, в т.ч. закладів, які надають медичну допомогу хворим на гостру респіраторну хворобу COVID-19, викликану коронавірусом SARS-CoV-2" </t>
    </r>
    <r>
      <rPr>
        <sz val="10"/>
        <color theme="1"/>
        <rFont val="Times New Roman"/>
        <family val="1"/>
        <charset val="204"/>
      </rPr>
      <t xml:space="preserve">надано фінансову підтримку закладам охорони здоровя: фінансування комунальних послуг для  КНП ЛОР та фінансування КЗ ЛОР: заробітна плата, енергоносії, медикаменти, харчування та інші видатки на суму 356,2 млн. грн., , а також забезпечено придбання 1520 од кисневих концентраторів на майже 44 млн грн.
</t>
    </r>
  </si>
  <si>
    <r>
      <rPr>
        <b/>
        <sz val="12"/>
        <color theme="1"/>
        <rFont val="Times New Roman"/>
        <family val="1"/>
        <charset val="204"/>
      </rPr>
      <t>Комплексна  програма розвитку фізичної культури та спорту Львівщини на 2021-2025 роки</t>
    </r>
    <r>
      <rPr>
        <sz val="12"/>
        <color theme="1"/>
        <rFont val="Times New Roman"/>
        <family val="1"/>
        <charset val="204"/>
      </rPr>
      <t>, рішення ЛОР від 23.02.2021 №74 (зізмінами - рішення  від 16.03.2021 №92)</t>
    </r>
  </si>
  <si>
    <r>
      <rPr>
        <b/>
        <sz val="11"/>
        <color theme="1"/>
        <rFont val="Times New Roman"/>
        <family val="1"/>
        <charset val="204"/>
      </rPr>
      <t xml:space="preserve">В рамках реалізації завдання "Облаштування спортивних майданчиків різних типів": </t>
    </r>
    <r>
      <rPr>
        <sz val="11"/>
        <color theme="1"/>
        <rFont val="Times New Roman"/>
        <family val="1"/>
        <charset val="204"/>
      </rPr>
      <t>на 8 об'єктах роботи завершені: с. Дідилів, с. Сокіл, м. Рудки, с. Рудники, с. Бучали та м. Судова Вишня, с. Доброгостів, с. Бабина.  На 3 об’єктах  тривають роботи: с. Міженець, , смт Красне та с. Тершів. На 2 об’єктах потребують кошти перерозподілу: с. Скоморохи та смт Магерів. Закуплено тренажерне обладнання та облаштовано спортивні локації наи 5 об'єктах: у м. Городок, м. Львів, м. Миколаїв, м. Пустомити та м. Рудки. Ще на 15 об'єктах триває закупівля тренажерного обладнання.</t>
    </r>
    <r>
      <rPr>
        <b/>
        <sz val="11"/>
        <color theme="1"/>
        <rFont val="Times New Roman"/>
        <family val="1"/>
        <charset val="204"/>
      </rPr>
      <t xml:space="preserve">
В рамках реалізації завдання "Спортивні іміджеві проекти, спрямовані на утвердження репутації Львівщини як спортивного регіону"  </t>
    </r>
    <r>
      <rPr>
        <sz val="11"/>
        <color theme="1"/>
        <rFont val="Times New Roman"/>
        <family val="1"/>
        <charset val="204"/>
      </rPr>
      <t xml:space="preserve">проведено 13 заходів, зокрема  турніри зі стрільби з лука «Олімпійські надії» та   "Золота осінь", серія веломарафонів «ХІІ Львівська сотка», «Grand Fondo»,  «Lviv Open Cup», "Львівська сотка. Осінь", відкриті змагання з веслування на байдарках і каное «Стрімкі човни»,  міжнародні змагання з вільної боротьби, спортивних  танців, пауерліфтингу, дзюдо, настільного теніму та футзалу.
</t>
    </r>
    <r>
      <rPr>
        <b/>
        <sz val="11"/>
        <color theme="1"/>
        <rFont val="Times New Roman"/>
        <family val="1"/>
        <charset val="204"/>
      </rPr>
      <t xml:space="preserve">В рамках реалізації завдання "Проведення обласних інформаційно-просвітницьких кампаній" </t>
    </r>
    <r>
      <rPr>
        <sz val="11"/>
        <color theme="1"/>
        <rFont val="Times New Roman"/>
        <family val="1"/>
        <charset val="204"/>
      </rPr>
      <t>ведеться робота щодо зйомки та монтажу  10-ти короткометражних фільмів про учасників Олімпійських  ігор - представників Львівщинию.</t>
    </r>
    <r>
      <rPr>
        <b/>
        <sz val="11"/>
        <color theme="1"/>
        <rFont val="Times New Roman"/>
        <family val="1"/>
        <charset val="204"/>
      </rPr>
      <t xml:space="preserve">
В рамках реалізації завдання "Створення належних умов спортсменам – членам національних збірних команд України та їхнім тренерам для підготовки до офіційних міжнародних змагань, Олімпійських, Паралімпійських, Дефлімпійських, Всесвітніх ігор та універсіад" </t>
    </r>
    <r>
      <rPr>
        <sz val="11"/>
        <color theme="1"/>
        <rFont val="Times New Roman"/>
        <family val="1"/>
        <charset val="204"/>
      </rPr>
      <t>за результатами  виступів у І півріччі 2021 р. виплачені грошові винагороди 225 тренерам та  246 спортсменам , а також проведені виплати призерам Олімпійських та Паралімпійських ігор.  Триває підготовка проєкту наказу про грошові винагороди за результатами виступів у ІІІ кварталі.</t>
    </r>
    <r>
      <rPr>
        <b/>
        <sz val="11"/>
        <color theme="1"/>
        <rFont val="Times New Roman"/>
        <family val="1"/>
        <charset val="204"/>
      </rPr>
      <t xml:space="preserve">
В рамках реалізації завдання "Модернізація / розвиток мережі спортивних споруд. Будівництво спортивних комплексів"</t>
    </r>
    <r>
      <rPr>
        <sz val="11"/>
        <color theme="1"/>
        <rFont val="Times New Roman"/>
        <family val="1"/>
        <charset val="204"/>
      </rPr>
      <t xml:space="preserve"> тривають роботи з реконструкції стадіонів  у м. Сокаль, м. Стрий та м.Мостиська. </t>
    </r>
    <r>
      <rPr>
        <b/>
        <sz val="11"/>
        <color theme="1"/>
        <rFont val="Times New Roman"/>
        <family val="1"/>
        <charset val="204"/>
      </rPr>
      <t xml:space="preserve">
В рамках реалізації завдання "Розвиток фізичної культури та спорту в сільській місцевості" </t>
    </r>
    <r>
      <rPr>
        <sz val="11"/>
        <color theme="1"/>
        <rFont val="Times New Roman"/>
        <family val="1"/>
        <charset val="204"/>
      </rPr>
      <t xml:space="preserve">проведено 42 заходи та забезпечена участь  у 10 всеукраїнських змаганнях.
</t>
    </r>
    <r>
      <rPr>
        <b/>
        <sz val="11"/>
        <color theme="1"/>
        <rFont val="Times New Roman"/>
        <family val="1"/>
        <charset val="204"/>
      </rPr>
      <t>В рамках реалізації заходу "Соціальна інклюзія та інтеграція осіб з інвалідністю засобами фізичного виховання, рухової активності та адаптивного спорту"</t>
    </r>
    <r>
      <rPr>
        <sz val="11"/>
        <color theme="1"/>
        <rFont val="Times New Roman"/>
        <family val="1"/>
        <charset val="204"/>
      </rPr>
      <t xml:space="preserve"> проведено  40 НТЗ, 9  РСЗ, 7 чемпіонатів  України (кошти держбюджету), 8 обласних змагань, забезпечена участь спортсменів Львівщини у 27 всеукраїнських змаганнях.
</t>
    </r>
    <r>
      <rPr>
        <b/>
        <sz val="11"/>
        <color theme="1"/>
        <rFont val="Times New Roman"/>
        <family val="1"/>
        <charset val="204"/>
      </rPr>
      <t>В рамках реалізації заходу "Фізкультурно- спортивна реабілітація учасників АТО/ООС"</t>
    </r>
    <r>
      <rPr>
        <sz val="11"/>
        <color theme="1"/>
        <rFont val="Times New Roman"/>
        <family val="1"/>
        <charset val="204"/>
      </rPr>
      <t xml:space="preserve"> проведено три  НТЗ та забезпечена участь у  трьох Всеукраїнських Іграх Воїнів. У жовтні відбудеться І Кубок Воїнів України зі стрільби з лука серед ветеранів АТО/ООС</t>
    </r>
  </si>
  <si>
    <r>
      <rPr>
        <b/>
        <sz val="12"/>
        <color theme="1"/>
        <rFont val="Times New Roman"/>
        <family val="1"/>
        <charset val="204"/>
      </rPr>
      <t>Програма розвитку освіти Львівської області на 2021-2025 роки</t>
    </r>
    <r>
      <rPr>
        <sz val="12"/>
        <color theme="1"/>
        <rFont val="Times New Roman"/>
        <family val="1"/>
        <charset val="204"/>
      </rPr>
      <t>, рішення ЛОР від 18.02.2021 №64</t>
    </r>
  </si>
  <si>
    <r>
      <rPr>
        <b/>
        <u/>
        <sz val="12"/>
        <color theme="1"/>
        <rFont val="Times New Roman"/>
        <family val="1"/>
        <charset val="204"/>
      </rPr>
      <t>Дошкільна освіта</t>
    </r>
    <r>
      <rPr>
        <sz val="12"/>
        <color theme="1"/>
        <rFont val="Times New Roman"/>
        <family val="1"/>
        <charset val="204"/>
      </rPr>
      <t xml:space="preserve">
Проведено в режимі он-лайн навчання педагогів закладів дошкільної освіти за програмою духовно-морального виховання дітей дошкільного віку «Зерно любові», «Aflatot», «Нехворійко». 
Проводилось розроблення Google документів, проведення анкетування, обробка і представлення результатів.
Проведено розроблення двогодинного курсу-ознайомлення з методикою ECERS-3. Придбано канцелярські товари.
</t>
    </r>
    <r>
      <rPr>
        <b/>
        <u/>
        <sz val="12"/>
        <color theme="1"/>
        <rFont val="Times New Roman"/>
        <family val="1"/>
        <charset val="204"/>
      </rPr>
      <t xml:space="preserve">Загальна середня освіта
</t>
    </r>
    <r>
      <rPr>
        <sz val="12"/>
        <color theme="1"/>
        <rFont val="Times New Roman"/>
        <family val="1"/>
        <charset val="204"/>
      </rPr>
      <t xml:space="preserve">Відбулися два вебінари з проєкту «Програма підвищення кваліфікації педагогічних працівників різних категорій “TeenSTAR: Статевість в контексті дорослої відповідальності”».
Придбано обладнання для проведення заходу (проєкт «Ательє візуальних проєктів») (портативний накопичувач та кулер).
Удосконалено питальники та проведено  розробку нових модулів до інструменту самооцінки і вдосконалення ЗЗСО «Індекс здоров’я школи» (2018) з урахуванням нових викликів та потреб ЗЗСО (пандемія, дистанційна освіта), здійснено розробку методичних рекомендацій щодо застосування удосконаленого інструменту самооцінки і вдосконалення ЗЗСО «Індекс здоров’я школи».
Проведено збір інформації про основні показники діяльності освітніх закладів з використанням інформаційних систем даних ДІСО, аналіз отриманих даних з використанням базових освітніх індикаторів, розробку матриці для обробки даних.
Проводилась реалізація проєкту «Освітній Еверест».
Здійснено підбір членів ініціативної групи та проведено організаційну робочу зустріч для вироблення відповідної стратегії розробки і реалізації Проєкту «Якість професійного розвитку педпрацівників у контексті сертифікації».
Преміювання педагогічних працівників Львівщини, діяльність яких вирізняється творчим підходом та методичними знахідками (конкурс «Вчитель року» та ін.).
</t>
    </r>
    <r>
      <rPr>
        <b/>
        <u/>
        <sz val="12"/>
        <color theme="1"/>
        <rFont val="Times New Roman"/>
        <family val="1"/>
        <charset val="204"/>
      </rPr>
      <t>Спеціальна освіта</t>
    </r>
    <r>
      <rPr>
        <sz val="12"/>
        <color theme="1"/>
        <rFont val="Times New Roman"/>
        <family val="1"/>
        <charset val="204"/>
      </rPr>
      <t xml:space="preserve">
Придбано комп'ютерну техніку та обладнання для кабінетів хімії  санаторних та спеціальних шкіл, НРЦ, засновником яких є Львівська обласна рада.
Придбано технічні засоби та методичні матеріали для кабінету масажу.
Забезпечено функціонування двох  освітньо-соціально-культурних центрів для дітей з особливими потребами: Святого Миколая та Святого Антонія.
Оплачено проектно-кошторисну документацію на встановлення підйомного обладнання (ліфт) для осіб з обмеженою рухливістю в школі. Оплачений перший акт виконаних робіт.
Оплачено оздоровлення вихованців закладів обласного підпорядкування (діти-сироти та діти, позбавлені батьківського піклування).
</t>
    </r>
    <r>
      <rPr>
        <b/>
        <u/>
        <sz val="12"/>
        <color theme="1"/>
        <rFont val="Times New Roman"/>
        <family val="1"/>
        <charset val="204"/>
      </rPr>
      <t>Позашкільна та спеціалізована освіта</t>
    </r>
    <r>
      <rPr>
        <sz val="12"/>
        <color theme="1"/>
        <rFont val="Times New Roman"/>
        <family val="1"/>
        <charset val="204"/>
      </rPr>
      <t xml:space="preserve">
В рамках оновлення матеріально-технічної і навчальної бази закладів позашкільної освіти ЛОР проводилось придбання комп'ютерної та офісної техніки, придбано матеріали для проведення поточного ремонту, надано послуги по вогнезахисту дерев'яних констркуцій горища та інше. 
Проведено мистецький пленер спільно з Смілянською мистецькою школою. 
</t>
    </r>
    <r>
      <rPr>
        <b/>
        <u/>
        <sz val="12"/>
        <color theme="1"/>
        <rFont val="Times New Roman"/>
        <family val="1"/>
        <charset val="204"/>
      </rPr>
      <t>Професійна (професійно-технічна) та фахова передвища освіта</t>
    </r>
    <r>
      <rPr>
        <sz val="12"/>
        <color theme="1"/>
        <rFont val="Times New Roman"/>
        <family val="1"/>
        <charset val="204"/>
      </rPr>
      <t xml:space="preserve">
Проводилась модернізація матеріально-технічної бази ДМТФК.
Надано послуги з підготовки та реалізації заходів з залученням представників роботодавців та адміністрації закладів ПТО.
</t>
    </r>
    <r>
      <rPr>
        <b/>
        <u/>
        <sz val="12"/>
        <color theme="1"/>
        <rFont val="Times New Roman"/>
        <family val="1"/>
        <charset val="204"/>
      </rPr>
      <t>Управління</t>
    </r>
    <r>
      <rPr>
        <sz val="12"/>
        <color theme="1"/>
        <rFont val="Times New Roman"/>
        <family val="1"/>
        <charset val="204"/>
      </rPr>
      <t xml:space="preserve">
Проведено першу та другу сесію Освітньої академії для керівників органів управління освітою та закладів ПТО.
В рамках проведення навчання педагогічних працівників області (дистанційні платформи) підписано розпорядження голови ОДА №570/0/5-21 від 05.07.2021 "Про виділення коштів" кошти розподілено та буде скеровано місцевим бюджетам.
</t>
    </r>
    <r>
      <rPr>
        <b/>
        <u/>
        <sz val="12"/>
        <color theme="1"/>
        <rFont val="Times New Roman"/>
        <family val="1"/>
        <charset val="204"/>
      </rPr>
      <t>Наскрізні проєкти</t>
    </r>
    <r>
      <rPr>
        <sz val="12"/>
        <color theme="1"/>
        <rFont val="Times New Roman"/>
        <family val="1"/>
        <charset val="204"/>
      </rPr>
      <t xml:space="preserve">
Підписано розпорядження голови ОДА №626/0/5-21 від 23.07.2021 "Про виділення коштів" кошти розподілено та скеровано місцевим бюджетам для оснащення навчальних кабінетів "Захист України" Підписано  договори про міжбюджетні трансферти.
Проведено заходи: “Крок до України” та «Український освітній всесвіт»</t>
    </r>
  </si>
  <si>
    <r>
      <rPr>
        <b/>
        <sz val="12"/>
        <color theme="1"/>
        <rFont val="Times New Roman"/>
        <family val="1"/>
        <charset val="204"/>
      </rPr>
      <t>Комплексна програма розвитку культури Львівщини на 2021-2025 роки</t>
    </r>
    <r>
      <rPr>
        <sz val="12"/>
        <color theme="1"/>
        <rFont val="Times New Roman"/>
        <family val="1"/>
        <charset val="204"/>
      </rPr>
      <t xml:space="preserve"> від 23.02.2021 №69 (зі змінами - рішення від 16.03.2021 №82, від 13.07.2021 №155) </t>
    </r>
  </si>
  <si>
    <t>1 червня 2021 року розпочався відбірковий тур Національного проєкту «Українська пісня/Ukrainian Song Projekt». З метою широкої промоції заходу виготовлено зовнішню рекламу (сітілайти, рекламні постери та ін.), підготовлено текстові. графічні та інформаційні матеріали для ЗМІ, забезпечено створення, програмування та модерацію сайту, надруковано поліграфічну продукцію (плакати, афіші). Розроблено концепцію мистецького наповнення та сценарій заходу, створено рекламні теле- та відеоролики.
На гастролі по Україні надано кошти наступним установам: КЗ ЛОР "Львівський академічний обласний музично-драматичний театр ім. Юрія Дрогобича"; КЗ ЛОР "Галицький академічний камерний хор"; КЗ ЛОР "Дрогобицький музичний коледж ім. В.Барвінського".
Проведено культурно-мистецьке таборування для населення сільської місцевості та «Веселі канікули» християнсько-мистецького спрямування».
20 травня – 6 червня на базі Львівської національної філармонії ім. М. Скорика  відбувся  Міжнародний фестиваль музичного мистецтва «Віртуози». У 40-му фестивалі взяли участь понад 200 учасників.
 З 14 до 16 березня у Львівщині проходив ІІІ Всеукраїнський форум військових письменників. агалом на ІІІ Всеукраїнському форумі військових письменників у Львові свої книги презентували для загалу 28 військових письменників. За час форуму відбулось 18 подій по всій області. Під час форуму відбувались автограф-сесії, благодійні акції презентації книг.
23 травня у Палаці культури залізничників (РОКС) відбувся II тур Всеукраїнського фестивалю-конкурсу народної хореографії ім. П. Вірського. Учасниками фестивалю стали кращі хореографічні колективи західного регіону України з Львівської, Закарпатської, Івано-Франківської, Тернопільської областей.
Х Міжнародний фестиваль української слави "Кульчиці-Фест" відбувся 1 серпня 2021 року у с.Кульчиці Ралівської територіальної громади Самбірського району.
 Проведено також такі заходи: Музичний проєкт «Веснянки та гаївки»; Артпроєкт «Українська традиційна та сучасна писанка»; Міжнародний конкурс дитячої творчості «Золотий мольберт», Молодіжний фестиваль «РяснеFEST», польсько-кримськотатарсько-єврейсько-український міжнародний міжрелігійний молодіжний семінар "Ковчег-2021" (проходив з 14 до 19 липня 2021 року у м. Дніпрі) та інші.
Фестиваль молодих виконавців відбувався 10-12 липня в Новояворівську Львівської області в міському Палаці культури "Кристал".
Закуплено 500 примірників книги "Антологія стрілецької творчості".
Кошти скеровувались на поповнення бібліотечних фондів книжковою продукцією вітчизняного та зарубіжного видання
Проведено конкурс  «Топ 10 народних домів» (Золочівський народний дім (далі НД) ім.І,Білозіра, НД с.Павлів, НД смт Щирець, НД с.Вільхівці, НД с. Прилбичі, Районний НД м. Дрогобич, НД с. Страшевичі, НД с. Велике Колодно, НД смт Давидів, НД м. Винники), конкурс «Топ 10 бібліотек» (Бібліотеки: м.Радехів КЗ "Об"єднання публічних бібліотек Радехівської міської ради", м.Жидачів КЗ "Жидачівська міська публічна бібліотека", смт. Підкамінь, м.Яворів бібліотека імені Ю.Липи, с.Підгірці, с.Верхні Гаї, с. Добряни, м.Сокаль КУ "Публічна бібліотека для дітей Сокальської міської ради", смт. Щирець, с. Нижнє Висоцьке ) та конкурс «Топ-10» мистецьких шкіл (Дитяча школа мистецтв №5, Пустомитівська дитяча школа мистецтв, Новояворівська дитяча школа мистецтв, Оброшинська дитяча музична школа, Жовківська дитяча школа мист, Бродівська школа естетичного виховання, Дрогобицька дтияча музична школа №1, Старосамбірська дитяча музична школа, Лопатинська дитяча музична школа, Трускавецька школа мистецтв ім. Р.Савицького). 
Проведено Інтерактивну гру "Цікаве про відомих. Леся Українка".
18 травня 2021 року в День пам’яті жертв депортації кримських татар у Львівському музею історії релігії презентували банерну виставку «Крим. Народ. Історія. Сьогодення».
Закуплено матеріали для реставраційного процесу двох мистецьких полотен «Розп’яття» Казимира Яблонського  та «Богородиця з Ісусом  і святими на тлі  Львова» (автор невідомий) із фондів Львівського музею історії релігії.
20 серпня 2021 року відбулося відкриття банерної виставки "Церква в незалежній Україні", присвяченої Дню Ннзалежності України. Виставка складається з 22 тематичних банерів, що відображають фотохроніки знаменитих подій у житті різних конфесій. Для цього було відібрано понад 200 світлин.
На реалізацію заходів з побудови інтерактивної експозиції в Музеї ткацтва та килимарства у м.Глиняни  відділу КЗ ЛОР "Історико-краєзнавчий музей" було придбано проектор, два телевізори, принтер лазерний, пристрій безперебійного живлення, USB накопичувачі пам'яті 128,64 Gb, а також різна сувенірна продукція.
Кошти також скеровувались на підтримку мистецьких шкіл області ().
Всеукраїнський конкурс виконавців на народних інструментах «Відлуння Митуси», Відкритий фестиваль-конкурс «ТАНЦЮЙМО РАЗОМ»  та Всеукраїнський Фестиваль-конкурс народної пісні «Роде наш красний…» було проведено у дистанційному форматі.
На Конкурс Мистецьких проєктів серед громадських організацій (далі- ГО) Львівщини  подано 61 заявка. За результатами представлених проєктів серед ГО Львівщини переможцями стали 19 ГО.
На Конкурс Мистецьких проєктів серед творчих спілок (далі- ТС) Львівщини  подано 12 заявок. За результатами представлених проєктів серед ТС Львівщини переможцями стали 7 ТС.
Проведено відзначення ряду державних свят, ювілеїв, видатних подій та вшанування особистостей.
Упродовж 11-13 серпня 2021 року у трьох обласних бібліотеках Львова ( КЗ ЛОР "Львівська обласна бібліотека для дітей", КЗ ЛОР "Львівська обласна універсальна наукова бібліотека", КЗ ЛОР "Львівська обласна бібліотека для юнацтва ім.Романа Іваничука") проводились курси підвищення кваліфікації для бібліотечних працівників територіальних громад Львівської області. У навчанні взяли участь близько 70 працівників бібліотечної галузі, які після закінчення навчань отримали сертифікат учасника навчального семінару "Бібліотека-відккритий публічний простір".
24 та 30 червня 2021 року на базі КЗ ЛОР "Львівський історичний музей" організовано захід "Організація та проведення навчань, конференцій, тренінгів, семінарів, курсів підвищення кваліфікації для працівників музейних установ та заповідників". Участь у навчаннях взяли 100 працівників музеїв Львівщини, які отримали відповідні сертифікати. 24 червня у Музеї визвольної боротьби України відбувся перший навчальний семінар "Діяльність музеїв Львівщини, створених в установах, організаціях і навчальних закладах, в умовах формування територіальних громад", 30 червня у конференц-залі історичного музею відбувся другий науково-практичний семінар для працівників  музеїв обласного підпорядкування та музеїв комунальної форми власності.</t>
  </si>
  <si>
    <r>
      <rPr>
        <b/>
        <sz val="12"/>
        <color theme="1"/>
        <rFont val="Times New Roman"/>
        <family val="1"/>
        <charset val="204"/>
      </rPr>
      <t>Програма відновлення, збереження національної пам’яті та протокольних заходів на 2021-2025 роки</t>
    </r>
    <r>
      <rPr>
        <sz val="12"/>
        <color theme="1"/>
        <rFont val="Times New Roman"/>
        <family val="1"/>
        <charset val="204"/>
      </rPr>
      <t xml:space="preserve">, рішення ЛОР від   від 23.02.2021 №68 (зі змінами - рішення від 16.03.2021 №96)  </t>
    </r>
  </si>
  <si>
    <r>
      <rPr>
        <b/>
        <sz val="12"/>
        <color theme="1"/>
        <rFont val="Times New Roman"/>
        <family val="1"/>
        <charset val="204"/>
      </rPr>
      <t xml:space="preserve">Проведено ряд заходів з нагоди державних свят та знаменних дат місцевого значення: </t>
    </r>
    <r>
      <rPr>
        <sz val="12"/>
        <color theme="1"/>
        <rFont val="Times New Roman"/>
        <family val="1"/>
        <charset val="204"/>
      </rPr>
      <t>відзначення: Дня Соборності України, 102-ї річниці проголошення Акту злуки УНР та ЗУНР; 103-річниці подвигу Героїв Крут; 
Дня вшанування учасників бойових дій на території інших держав; вшанування пам'яті Героїв Небесної Сотні; 35-ті роковини Чорнобильської катастрофи; заходи з нагоди Дня пам’яті жертв політичних репресій; Дня пам'яті та примирення. Проведено: заходи із вшанування пам’яті жертв Другої світової війни, урочистості з нагоди 25-ї річниці Дня Конституції України; урочисті заходи з нагоди 30-ї річниці незалежності України; відзначення Дня пам'яті захисників України, які загинули в боротьбі за незалежність, суверенітет і територіальну цілісність України, урочистості до  100-річчя Української революції.</t>
    </r>
    <r>
      <rPr>
        <b/>
        <sz val="12"/>
        <color theme="1"/>
        <rFont val="Times New Roman"/>
        <family val="1"/>
        <charset val="204"/>
      </rPr>
      <t xml:space="preserve">
Проведено ряд заходів з нагоди знаменних дат місцевого значення:
</t>
    </r>
    <r>
      <rPr>
        <sz val="12"/>
        <color theme="1"/>
        <rFont val="Times New Roman"/>
        <family val="1"/>
        <charset val="204"/>
      </rPr>
      <t>Відзначення 112-ї річниці від дня народження голови Проводу ОУН Степана Бандери;
Вшанування пам'яті захисників Донецького аеропорту;
Вшанування пам’яті Головнокомандуючого УПА генерал-хорунжого Р. Шухевича;
Вшанування пам’яті отця Михайла Вербицького;
Вшанування пам’яті січовиків Карпатської України  на Верецькому перевалі;</t>
    </r>
    <r>
      <rPr>
        <b/>
        <sz val="12"/>
        <color theme="1"/>
        <rFont val="Times New Roman"/>
        <family val="1"/>
        <charset val="204"/>
      </rPr>
      <t xml:space="preserve">
</t>
    </r>
    <r>
      <rPr>
        <sz val="12"/>
        <color theme="1"/>
        <rFont val="Times New Roman"/>
        <family val="1"/>
        <charset val="204"/>
      </rPr>
      <t>Відзначення 106-ї річниці перемоги Українських січових стрільців на горі Маківка;</t>
    </r>
    <r>
      <rPr>
        <b/>
        <sz val="12"/>
        <color theme="1"/>
        <rFont val="Times New Roman"/>
        <family val="1"/>
        <charset val="204"/>
      </rPr>
      <t xml:space="preserve">
</t>
    </r>
    <r>
      <rPr>
        <sz val="12"/>
        <color theme="1"/>
        <rFont val="Times New Roman"/>
        <family val="1"/>
        <charset val="204"/>
      </rPr>
      <t xml:space="preserve">Відзначення Свята Героїв;
130-а річниця від дня народження Провідника ОУН, полковника Євгена Коновальця»;
Вшанування жертв трагічних подій в урочищі Саліна (80 роковини);
Відзначення 80-ї річниці проголошення у Львові Акта відновлення Української Держави;
Відзначення 77-ї річниці створення УГВР (Української Головної Визвольної Ради) у с. Сприня Самбірського району;
Вшанування пам’яті громадської та політичної діячки Ольги Басараб;
День вшанування пам’яті примусового виселених українців із території Закерзоння.
</t>
    </r>
    <r>
      <rPr>
        <b/>
        <sz val="12"/>
        <color theme="1"/>
        <rFont val="Times New Roman"/>
        <family val="1"/>
        <charset val="204"/>
      </rPr>
      <t>Проводились заходи і реалізовувались проєкти загальнообласного рівня, спрямовані на відновлення та збереження національної пам'яті, вшанування визначних осіб українського державотворення та відзначення пам’ятних дат</t>
    </r>
    <r>
      <rPr>
        <sz val="12"/>
        <color theme="1"/>
        <rFont val="Times New Roman"/>
        <family val="1"/>
        <charset val="204"/>
      </rPr>
      <t xml:space="preserve">: Заходи присвячені Дню пам'яті жертв геноциду кримськотатарського народу, Відзначення 78-річчя від 
дня створення дивізії «Галичина», Відзначення День пам'яті українців, які рятували євреїв під час Другої світової війни, проект «Українські герої-мистці у світі» з нагоди відзначення 25-ї річниці Конституції України, Вшанування Євгена Петрушевича, Вшанування Ірини Сеник, Вшанування 80-х роковин масових розстрілів у тюрмах західної України в червні 1941 року, Відзначення Дня Конституції України, Вшанування пам’яті Львівських професорів убитих нацистами у 1941 році у студмістечку НУ «Львівська Політехніка»,  Перепоховання останків жертв НКВС, яких віднайдено біля Меморіального комплексу «Тюрма на Стрийській», Вшанування пам'яті Олега Ольжича, Перегляд документального фільму «Воїн» з нагоди 30-ї річниці незалежності України, Відзначення Дня Державного Прапора України, Відзначення Дня сім’ї для військовослужбовців 80-ї окремої десантно-штурмової бригади.
</t>
    </r>
    <r>
      <rPr>
        <b/>
        <sz val="12"/>
        <color theme="1"/>
        <rFont val="Times New Roman"/>
        <family val="1"/>
        <charset val="204"/>
      </rPr>
      <t>В рамках проведення історичних реконструкцій в межах відзначення державних та пам’ятних дат проведено: т</t>
    </r>
    <r>
      <rPr>
        <sz val="12"/>
        <color theme="1"/>
        <rFont val="Times New Roman"/>
        <family val="1"/>
        <charset val="204"/>
      </rPr>
      <t xml:space="preserve">еатралізоване військово-історичне дійство «Бій за гору Маківка», театралізоване військово-історичне дійство «Відтворення бою чоти УПА проти підрозділу внутрішніх військ НКВД» (Зашків), автопробіг на честь загиблих українців під час Другої Світової війни.
</t>
    </r>
    <r>
      <rPr>
        <b/>
        <sz val="12"/>
        <color theme="1"/>
        <rFont val="Times New Roman"/>
        <family val="1"/>
        <charset val="204"/>
      </rPr>
      <t>Здійснювалась фінансова підтримка КП ЛОР з питань здійснення пошуку поховань учасників національно-визвольних змагань та жертв воєн, депортацій і політичних репресій «Доля»"</t>
    </r>
  </si>
  <si>
    <t>Закуплено   подарункову та сувенірну продукцію для забезпечення проведення протокольних та масових заходів ЛОДА: годинники для нагородженння - 40 штук; фоторамки , рами нагородні - 143 штук; пакети паперові презентаційні - 200шт, бланки грамот - 1000шт, бланки подяк ЛОДА - 1030,  книги "Кобзар" - 15 шт,   сорочки вишивані - 18шт, рушники виш. - 2шт.
Забезпечено  квітковою продукцією 1 протокольний захід (композиції з живих квіттів - 4 шт).
Укладено 4 угоди з надавачами  послуг з  автотранспортного забезпечення.
Укладено угоду 22/09/2021 на закупівлю  послуг кейтерингу на суму 49,8 тис. грн.</t>
  </si>
  <si>
    <r>
      <rPr>
        <b/>
        <sz val="12"/>
        <color theme="1"/>
        <rFont val="Times New Roman"/>
        <family val="1"/>
        <charset val="204"/>
      </rPr>
      <t>Програма підтримки розвитку Пласту у Львівській області на 2021 - 2025 роки</t>
    </r>
    <r>
      <rPr>
        <sz val="12"/>
        <color theme="1"/>
        <rFont val="Times New Roman"/>
        <family val="1"/>
        <charset val="204"/>
      </rPr>
      <t>, рішення ЛОР від 23.02.2021 № 75 (зі змінами - рішення від 16.03.2021 №82 та №91)</t>
    </r>
  </si>
  <si>
    <r>
      <rPr>
        <b/>
        <sz val="12"/>
        <color theme="1"/>
        <rFont val="Times New Roman"/>
        <family val="1"/>
        <charset val="204"/>
      </rPr>
      <t>В рамках реалізації завдання "Підтримка інституційного розвитку Пласту у Львівській області шляхом діяльності комунального закладу Львівської обласної ради «Львівський обласний Пластовий центр»</t>
    </r>
    <r>
      <rPr>
        <sz val="12"/>
        <color theme="1"/>
        <rFont val="Times New Roman"/>
        <family val="1"/>
        <charset val="204"/>
      </rPr>
      <t xml:space="preserve"> рішенням сесії ЛОР від 13.04.2021 №112 передбачено створення КЗ ЛОР «Львівський обласний Пластовий центр». Зареєстровано статут, в ЄДР, затверджено штатний розпис та чисельність, призначено в.о. директора, виготовлено печатки, реєстрація рахунків та внесено в мережу установи. Заповнено вакансій - 3, виплата заробітної плати - 111,2 тис. грн.
В рамках реалізації завдання "Організація, координація і підтримка проведення літніх та зимових пластових таборів, а також «Свят Весни»" проведено:
-2 заходи (для дітей від    2-х до 11-ти років), а саме: Табір пташат №1 "Магія Карпат", Табір новатва станиці Стрий "Коли у Путь". Профінансовано на суму 39,9 тис грн;
-6 заходів (для дітей від   2-х до 11-ти і до 17-ти років), а саме: Табір станиці Стрий дівочий"Амазонія; Табір станиці Жидачів "Інший світ"; Табір станиці Дрогобич "Несподівана подорож"; Табір станиці  Хирів "Лісова Ідилія 2.0"; Табір станиці Миколаїв "Таємниці Лісу" ; Табір станиці Самбір "Школа Дедукції". Профінансовано на суму 57,6 тис. грн;
-4 заходи (для молоді від 18-ти років), .а саме: Окружнй виховно-вишкільний військово-патріотичний ЗВИТЯГА; Окружний Виховно-Вишкільний табір "Вище неба"; Табір станиці  Золочів  та Буськ "Чорна магія ночі"; Табір станиці Стрий хлопчачий "Шухтігаль  2021". Профінансовано на суму 47,3 тис грн;
-3 заходи (із залученням молоді та громадян, які не є учасниками Пластового руху),  а саме: Свято весни та літа; Табір "Гайда до Пласту" Рава-Руська; Табір "Гайда до Пласту" Старий Самбір. Профінансовано на суму 49,7 тис. грн.
Проведено 5 заходів в рамках  організації та проведення  навчання для представників Пластового руху  області,  а саме: Кваліфікаційний Вишкіл Дійсного Членства; Кваліфікаційний вишкіл Вишків.; Дошкіл виховників; Вишкіл курінних; Вишкіл третьопробників. Профінансовано на суму 90,7 тис. грн.
Проведено 2 заходи (для створення умов виховання молоді Львівщини на ціннісних принципах Пластового руху) на суму 29,95 тис. грн. а саме: 30 років Пласту на Львівщині., Стратегічна сесіяПроведено 2 заходи, на суму 29,95 тис. грн. а саме: 30 років Пласту на Львівщині., Стратегічна сесія.
Проведено 3 заходи для популяризації Пластового руху на суму 10,5 тис. грн., а саме:  Презентація Солонка.; Презентація Славсько; Презентація Ходорів</t>
    </r>
  </si>
  <si>
    <r>
      <rPr>
        <b/>
        <sz val="12"/>
        <color theme="1"/>
        <rFont val="Times New Roman"/>
        <family val="1"/>
        <charset val="204"/>
      </rPr>
      <t>Комплексна програма соціальної підтримки у Львівській області учасників АТО (ООС) та їхніх родин, бійців-добровольців АТО, а також родин Героїв Небесної Сотні на 2021 – 2025 роки</t>
    </r>
    <r>
      <rPr>
        <sz val="12"/>
        <color theme="1"/>
        <rFont val="Times New Roman"/>
        <family val="1"/>
        <charset val="204"/>
      </rPr>
      <t xml:space="preserve">, рішення ЛОР від 22.12.2020 №20, від 18.02.2021 №53, від 13.07.2021 № 166, розпорядження ЛОДА від 30.04.2021 №342/0/5-21 </t>
    </r>
  </si>
  <si>
    <r>
      <rPr>
        <b/>
        <sz val="12"/>
        <color theme="1"/>
        <rFont val="Times New Roman"/>
        <family val="1"/>
        <charset val="204"/>
      </rPr>
      <t>Комплексна програма соціальної підтримки окремих категорій громадян Львівської області на 2021 – 2025 роки</t>
    </r>
    <r>
      <rPr>
        <sz val="12"/>
        <color theme="1"/>
        <rFont val="Times New Roman"/>
        <family val="1"/>
        <charset val="204"/>
      </rPr>
      <t>,  рішення ЛОР від 22.12.2020 №20, від 18.02.2021 №54, розпорядження ЛОДА від 23.04.2021 №316/0/5-21</t>
    </r>
  </si>
  <si>
    <t>Надано допомогу 8948 ветеранам УПА та реабілітованим громадянам , розмір одноразової допомоги становить 2270 грн.
Відшкодовано витрати на поховання 10 учасників національно-визвольних змагань.
Проведено дофінансування  на конкурсних  засадах 10 мікропроектів громадських та благодійних організацій, які фінансуються з різних джерел, щодо покращення якості життя соціально незахищених верств населення області.
Надано фінансову підтримку статутної діяльності 6 установам (громадським організаціям  інвалідів, ветеранів, політичних в’язнів і репресованих, культурно-просвітницьким організаціям), які виконують соціальні функції та мають статус обласних.
Надано одноразову допомогу 4011 малозабезпеченим громадянам області за їх зверненням до голови обласної ради та депутатів обласної ради,  середній розмір допомоги становить 3098,67 грн., а також 422 одноразові допомоги  за зверненням до голови облдержадміністрації, середній розмір допомоги 3402,8 грн.
25 осіб  з інвалідністю по зору забезпечені глюкометрами та 110 осіб  тонометрами.
Виплачена адресна допомога 2  родинам померлих медичних працівників, залучених до запобігання та ліквідації гострої респіраторної хвороби СOVID -19, спричиненої коронавірусом SARS-CoV-2.
Проведено 4 заходи: "Украінському Добровольцю","День памяті трагедії на Чорнобільській АЕС", "З відзначення Міжнародного дня білої тростини, заходи по напрямку "Львівщина соціальна".
Виплачена одноразова адресна допомога 4 родинам загиблих на Грибовицькому сміттєзвалищі, розмір допомоги становить  25000 грн.
Надано фінансову підтримку 1 соціальному підприємству на конкурсній основі.
Придбання житла для осіб, постраждалих внаслідок Чорнобильської катастрофи (віднесених до категорії 1)  на умовах співфінансування - перераховано кошти на придбанняжитла 1 одержувачу.
Оплачено за оренду сервера по створенню реєстру осіб  пільгових категорій 
в рамках заходів із впровадження е-квитка (електронної соціальної картки мешканця Львівщини) та лекомунікаційні послуги за січень-серпень</t>
  </si>
  <si>
    <r>
      <rPr>
        <b/>
        <sz val="12"/>
        <color theme="1"/>
        <rFont val="Times New Roman"/>
        <family val="1"/>
        <charset val="204"/>
      </rPr>
      <t>Регіональна програма забезпечення житлом дітей-сиріт, дітей, позбавлених батьківського піклування, та осіб з їх числа у Львівській області на 2021-2025 роки</t>
    </r>
    <r>
      <rPr>
        <sz val="12"/>
        <color theme="1"/>
        <rFont val="Times New Roman"/>
        <family val="1"/>
        <charset val="204"/>
      </rPr>
      <t xml:space="preserve">, рішення ЛОР від 18.02.2021 № 55 </t>
    </r>
  </si>
  <si>
    <r>
      <rPr>
        <b/>
        <sz val="12"/>
        <color theme="1"/>
        <rFont val="Times New Roman"/>
        <family val="1"/>
        <charset val="204"/>
      </rPr>
      <t>Обласна програма "Молодь Львівщини" на 2021-2025 роки</t>
    </r>
    <r>
      <rPr>
        <sz val="12"/>
        <color theme="1"/>
        <rFont val="Times New Roman"/>
        <family val="1"/>
        <charset val="204"/>
      </rPr>
      <t>, рішення ЛОР від 23.02.2021  №73 (зі змінами - рішення від 16.03.2021 №82 та №91)</t>
    </r>
  </si>
  <si>
    <t>В рамках реалізації заходу 1 "Підтримка на конкурсних засадах проєктів і програм, розроблених громадськими організаціями, спрямованих на реалізацію основних завдань Програми" проведено конкурс, за результатами якого 32 проєкти – переможці.  Проведено 27 заходів, зареєстровано юридичних зобов'язань на суму 1056,0 тис. грн. та фінансових зобов'язань на суму 840,0 тис. грн.
Проведено:
-рекреааційний фестиваль "спартАрт". Зареєстровані юридичні зобов'язання на суму 25,0 тис. грн.
-проєкт "Антикорупційні інструменти робити з молоддю", профінансовано на суму 19,0 тис. грн.
-базовий тренінг "Молодіжний працівник", зареєстровані фінансові зобов'язання на суму 49,9 тис грн.
-фестиваль "Рясне фест", профінансовано на суму 44,5 тис. грн.
В рамках національно-патріотичного виховання проведено:
-молодіжний фестиваль "Зашків", зареєстровані бюджетні зобов'язання на 50,0 тис. грн.; 
-курси домедичної допомоги у 12 громадах області, зареєстровані юридичні зобов'язання на суму 50,0 тис. грн</t>
  </si>
  <si>
    <r>
      <rPr>
        <b/>
        <sz val="12"/>
        <color theme="1"/>
        <rFont val="Times New Roman"/>
        <family val="1"/>
        <charset val="204"/>
      </rPr>
      <t>Регіональна програма сприяння розвитку інформаційного простору та громадянського суспільства у Львівській області на 2021-2025 роки</t>
    </r>
    <r>
      <rPr>
        <sz val="12"/>
        <color theme="1"/>
        <rFont val="Times New Roman"/>
        <family val="1"/>
        <charset val="204"/>
      </rPr>
      <t>, рішення ЛОР від 23.02.2021 №67 (зі змінами - рішення від 16.03.2021 №97)</t>
    </r>
  </si>
  <si>
    <r>
      <rPr>
        <b/>
        <sz val="10"/>
        <color theme="1"/>
        <rFont val="Times New Roman"/>
        <family val="1"/>
        <charset val="204"/>
      </rPr>
      <t>Фінансова підтримка комунального підприємства Львівської обласної ради ТРК "ПЕРШИЙ ЗАХІДНИЙ":</t>
    </r>
    <r>
      <rPr>
        <sz val="10"/>
        <color theme="1"/>
        <rFont val="Times New Roman"/>
        <family val="1"/>
        <charset val="204"/>
      </rPr>
      <t xml:space="preserve"> профінансовано: заробітна плата, відрядження, комунальні послуги, послуги цифрового ТБ, трансляція телепередач за допомогою супутника Amos-7, придбання жанрового контенту, придбання господарських товарів, паливно-мастильних матеріалів.</t>
    </r>
    <r>
      <rPr>
        <b/>
        <sz val="10"/>
        <color theme="1"/>
        <rFont val="Times New Roman"/>
        <family val="1"/>
        <charset val="204"/>
      </rPr>
      <t xml:space="preserve">
Підтримка регіонального кінематографу: </t>
    </r>
    <r>
      <rPr>
        <sz val="10"/>
        <color theme="1"/>
        <rFont val="Times New Roman"/>
        <family val="1"/>
        <charset val="204"/>
      </rPr>
      <t xml:space="preserve">проведено конкурс, визначено 9 переможців, яким надаватиметься співфінансування на створення кінопродукту (ГО «ВАУ СТУДІО» - художній фільм «Сіль і перець до смаку»; ГО «WIZ-ART» - ігровий повнометражний фільм «Дім за склом»; ГО «Дрогобич – Добрий Дім» - художній фільм «Лис Микита»; ГО «Апостольська Чота» - художньо-історичний фільм «Лемик»; ГО «Молоді і Голодні Продакшн» - документальна відеосерія «Родини Галичини»; ЛММГО Мистецька майстерня «Драбина» - короткометражний ігровий фільм «Кетчуп»; ГС «Студентське Братство Львівщини»  - неігровий короткометражний фільм «Один в океані»; ГО «Центр Об’єднаних Рішень» - неігровий повнометражний фільм «В долині карпатського зубра»; ГО «Добра Громада» - художньо-документальний фільм «Іван Левинський: творець модерного Львова).
Затверджено перелік періодичних видань які отримають дотацію з обласного бюджету (журнал «Весняний салон 2021»; всеукраїнський науково-популярний природничий журнал для дітей «Колосок»; журнал «Наша спадщина»; природнича газета для дітей «Колосочок»; «Цитаделя: Львівський мілітарний альманах»; газета «Апостольська Чота. Вісник»; журнал «ВООМ plus TV»; газета «Благовіст»; газета «Вісник Агрофорум»; журнал «Вісник НТШ»; журнал «Визвольна боротьба. Героїка України»; журнал «Універсум»; журнал «Дзвін»; газета «Львівщина медійна»; газета «Вісник Добровольців»; журнал «Країна талантів»; журнал «Театральна бесіда»; журнал «Гражда»; газета «Шофар»).
В рамках фінансової підтримки Видавничого центру «Пам'ять» профінансовано: виплату заробітної плати з нарахуваннями; оплату комунальних послуг та енергоносіїв; оренду приміщення.
Надано сприяння проведенню Міжнародної виставки-ярмарку «Форум видавців у Львові».
В рамках сприяння розвитку місцевих книговидавців проведено конкурс, визначено перелік книг для закупівлі. Закуплено 10116 книг.
В рамках популяризації книгочитання шляхом організації виїзних виставок та проведення презентацій книг місцевих видавництв проведено процедуру тендерних торгів, з переможцем укладено угоду на закупівлю послуг із перевезення (автотранспортні послуги (12000 км) для забезпечення популяризації книгочитання шляхом організації виїзних виставок). Профінансовано проведення виїзної виставки у м.Вараш (Рівненська обл.) (20.06.2021). Забезпечено доїзд представників львівських видавництв у м.Київ для участі у книжковій виставці "Книжкови Арсенал" та у м.Ворохта (Івано-Франківська обл.) с.Верховина (Івано-Франківська обл.) с. Криворівня (Івано-Франківська обл.) для участі у книжковому фестивалі "VIA CARPATIA 2021", м.Сколе (14-15 08. 2021 ), м.Червоноград (22.08.2021), м. Брусилів (Житомирська обл.) (10.09.2021), Нововолинськ (Волинська обл.) (12.09.2021).
В рамках  проведення професійних конкурсів та конкурсів творчої майстерності для журналістів районних друкованих ЗМІ «Четверта влада» проведено конкурс. Рішенням конкурсної комісії визначено 15 переможців конкурсу, з якими  укладені угоди на висвітлення.
На виконання розпорядження голови ОДА від 16.03.2021 № 188/0/5-21 «Про визначення офіційного друкованого видання обласної державної адміністрації на 2021 рік» укладено угоду з ТзОВ «Професійна ліга» на друк розпоряджень № 26/21 у газеті «Львівська пошта».  Профінансовано послуги друку за січень-серпень 2021 року.
Проведено спрощені закупівлі, визначено переможців з якими укладено угоди на висвітлення діяльності ЛОДА на радіо: «Галичина FM»,  «Люкс FM», «Львівська хвиля»; телеканалах «24», «Правда ТУТ Львів», на сайтах: «galinfo», «forpost», «dilo», «leopolis», «dailylviv»,«dyvys»
Оплачено створення трьох промоційних відеороликів з висвітлення роботи облдержадміністрації та її структурних підрозділів.
Проведено ряд інформаційних кампаній, спрямованих  на роз’яснення державної та регіональної політики та процесу реалізації реформ.
Оплачено послуги на проведення прес-турів для представників львівських медіа (25-26 червня) за маршрутом: Львів - Ясениця Замкова - Розлуч - Ісаї - Турка - Явора - Бориня - Матків - Львів спрямованого на промоцію історику-культурної спадщини регіону та промоційного медіатуру за маршрутом Львів – Белз – Цеблів – Варяж – Сокаль – Тартаків –  Львів 10 вересня 2021.
Оплачено проведення медійного форуму для ЗМІ присвяченому відзначенню Дня журналіста та  спрямованому на вирішення актуальних викликів у сучасному медіапросторі.
Укладено договір щодо зобов'язання надання послуг з  забезпечення роботи та обслуговування офіційного веб-сайту Львівської обласної державної адміністрації, а саме: технічна підтримка та модифікація веб-сайту  (видалення, сортування та упорядкування зображень банерів на веб-сайті; видалення, додавання, редагування та зміна інформаційної структури веб-сайту; редагування мета заголовків сторінок, корекція маски формування заголовків; сортування та упорядкування посилань соціальних мереж, банерів та зображень); технічна підтримка та налаштування сервера (налаштування серверу, оновлення версії php; технічна підтримка сервера); технічна оптимізація ваги сторінок (оптимізація ваги веб сайту, та підвищення швидкості завантаження в Google PageSpeed Insights; оптимізація запитів та виправлення; моніторинг завантаження контентом, чистка контенту; оптимізація та налаштування кешування веб-сайту).
Визначено 14 переможців конкурсу проєктів серед ІГС: 1. Громадська організація «Асоціація Культурних Ініціатив» - Літня школа для молоді «Охорона культурної спадщини - моя справа»;
2. Львівська обласна організація «Спілка багатодітних сімей Львівщини «Щаслива родина»- Співпраця заради безпеки; 3. Громадська організація «Життєва палітра» - Планета в долонях;
4.Громадська організація «Батьки в дії» -Профілактика йододифіциту на Львівщині;
5.Громадська організація «Військово-патріотичний вишкіл «ПАТРІОТ»- Військово-медична підготовка населення в умовах військових конфліктів;  6. Громадська організація «Центр підтримки осіб з психічними розладами «Дестигма»- Промоція турботи про психічне здоров’я у Львівській області;
7.Благодійна організація «Фундація – «Андрей» -Мистецько-концертна програма «… ЩОБ СЛУЖИТИ РОЗВОЄВІ НАШОЇ СПІВОЧОЇ КУЛЬТУРИ» присвяченого 130-літтю виникнення «Львівського Бояна»;
8.Благодійна організація Благодійний фонд «Карітас - Львів УГКЦ»- Розвиток інформаційного простору та культурно-просвітницької діяльності шляхом соціальної інтеграції молоді з інтелектуальними порушеннями та культурно-мистецького дозвілля; 9. Громадська організація «Суспільно-культурне товариство «Устріки» -Науково-практична конференція «Загублена мала Батьківщина», приурочена 70-річчю примусового виселення українців з території Західної Бойківщини;
10. Благодійна організація «Благодійне товариство «Всеукраїнська мережа людей, які живуть з ВІЛ/СНІД» м. Львів»- Інформаційна кампанія щодо превенції постковідного синдрому у населення Львова та області;
11. Благодійна організація "Благодійний фонд Кузик Уляни" - Військово-патротичний вишкіл на честь Олени Степанів; 
12. Громадська організація "Ідея" - "Незалежність. Мотивуй і досягай!"
13. Громадська організація "Територія Вільних людей" - Від мрії до дії: 5 масштабних кроків!
14. Громадська організація "Нові громадські ініціативи" - Родинні фестини "Годовиця SPORTFEST".
Сформовано новий склад Громадської ради: установлено програмне забезпечення Election Runner та Zoom Rooms </t>
    </r>
  </si>
  <si>
    <r>
      <rPr>
        <b/>
        <sz val="12"/>
        <color theme="1"/>
        <rFont val="Times New Roman"/>
        <family val="1"/>
        <charset val="204"/>
      </rPr>
      <t>Комплексна програма надання житлових кредитів окремим категоріям громадян у Львівській області на 2021-2025 роки</t>
    </r>
    <r>
      <rPr>
        <sz val="12"/>
        <color theme="1"/>
        <rFont val="Times New Roman"/>
        <family val="1"/>
        <charset val="204"/>
      </rPr>
      <t>, рішення ЛОР від 18.02.2021 № 58 (зі змінами -  рішення від 16.03.2021 № 82)</t>
    </r>
  </si>
  <si>
    <r>
      <rPr>
        <b/>
        <sz val="12"/>
        <color theme="1"/>
        <rFont val="Times New Roman"/>
        <family val="1"/>
        <charset val="204"/>
      </rPr>
      <t>В рамках реалізації завдання "Підтримка індивідуального житлового будівництва на селі «Власний дім»</t>
    </r>
    <r>
      <rPr>
        <sz val="12"/>
        <color theme="1"/>
        <rFont val="Times New Roman"/>
        <family val="1"/>
        <charset val="204"/>
      </rPr>
      <t xml:space="preserve"> за кошти обласного бюджету надано житлові кредити 15 сільським забудовникам: індивідуальні сільські забудовники -  Іванова О.М., Волошина І.В., Стручинський М.В., Гуляйгородська І.В., Барна Р.В., Сєдов С.В.,Лазар Н.М., Семенів Р.Р., Кулявець О.В.,Кунта Г.Я., Касперський В.Б.,  Жигайло І.І., Приступа І.О., Фрич М.С., Гнот Н.Р.
</t>
    </r>
    <r>
      <rPr>
        <b/>
        <sz val="12"/>
        <color theme="1"/>
        <rFont val="Times New Roman"/>
        <family val="1"/>
        <charset val="204"/>
      </rPr>
      <t xml:space="preserve">З метою реалізації завдання "Забезпечення молоді житлом у Львівській області" </t>
    </r>
    <r>
      <rPr>
        <sz val="12"/>
        <color theme="1"/>
        <rFont val="Times New Roman"/>
        <family val="1"/>
        <charset val="204"/>
      </rPr>
      <t>надано 1 кредит молодій сім'ї Михалко В.Я.</t>
    </r>
  </si>
  <si>
    <r>
      <rPr>
        <b/>
        <sz val="12"/>
        <color theme="1"/>
        <rFont val="Times New Roman"/>
        <family val="1"/>
        <charset val="204"/>
      </rPr>
      <t>В рамках реалізації завдання "Підтримка індивідуального житлового будівництва на селі «Власний дім»</t>
    </r>
    <r>
      <rPr>
        <sz val="12"/>
        <color theme="1"/>
        <rFont val="Times New Roman"/>
        <family val="1"/>
        <charset val="204"/>
      </rPr>
      <t xml:space="preserve"> за кошти державного бюджету надано житлові кредити 4 сільським забудовникам -  індивідуальні сільські забудовники: Лозинська С.М. Гула Я.І.,Веньямінов А.Ю., Венгерак І.В.</t>
    </r>
  </si>
  <si>
    <r>
      <rPr>
        <b/>
        <sz val="12"/>
        <color theme="1"/>
        <rFont val="Times New Roman"/>
        <family val="1"/>
        <charset val="204"/>
      </rPr>
      <t>Комплексна програма "Безпечна Львівщина"  на 2021-2025 роки</t>
    </r>
    <r>
      <rPr>
        <sz val="12"/>
        <color theme="1"/>
        <rFont val="Times New Roman"/>
        <family val="1"/>
        <charset val="204"/>
      </rPr>
      <t>, рішення ЛОР від 16.03.2021 № 84, від27.04.2021 №127, від 13.07.2021 №164</t>
    </r>
  </si>
  <si>
    <r>
      <rPr>
        <b/>
        <sz val="11"/>
        <color theme="1"/>
        <rFont val="Times New Roman"/>
        <family val="1"/>
        <charset val="204"/>
      </rPr>
      <t xml:space="preserve">В рамках реалізації завдання "Накопичення Львівського регіонального резерву матеріально-технічних ресурсів" </t>
    </r>
    <r>
      <rPr>
        <sz val="11"/>
        <color theme="1"/>
        <rFont val="Times New Roman"/>
        <family val="1"/>
        <charset val="204"/>
      </rPr>
      <t xml:space="preserve">кошти скеровано на придбання пально-мастильних матеріалів (бензин А-92 - 19290 л, бензин А-95 - 550 л, дизельне паливо - 25150 л.).
</t>
    </r>
    <r>
      <rPr>
        <b/>
        <sz val="11"/>
        <color theme="1"/>
        <rFont val="Times New Roman"/>
        <family val="1"/>
        <charset val="204"/>
      </rPr>
      <t>В рамках реалізації завдання "Забезпечення готовності систем оповіщення і зв’язку цивільного захисту області"</t>
    </r>
    <r>
      <rPr>
        <sz val="11"/>
        <color theme="1"/>
        <rFont val="Times New Roman"/>
        <family val="1"/>
        <charset val="204"/>
      </rPr>
      <t xml:space="preserve"> проводилось експлуатаційно-технічне обслуговування обладнання територіальної автоматизованої системи централізованого оповіщення, експлуатація та обслуговування електромереж; монтаж обладнання; закупівля телекомунікаційних послуг для централізованого оповіщення.
</t>
    </r>
    <r>
      <rPr>
        <b/>
        <sz val="11"/>
        <color theme="1"/>
        <rFont val="Times New Roman"/>
        <family val="1"/>
        <charset val="204"/>
      </rPr>
      <t xml:space="preserve">В рамках реалізації завдання "Організація рятування на водах Львівської області" </t>
    </r>
    <r>
      <rPr>
        <sz val="11"/>
        <color theme="1"/>
        <rFont val="Times New Roman"/>
        <family val="1"/>
        <charset val="204"/>
      </rPr>
      <t xml:space="preserve">кошти скеровано на утримання, підготовку та перепідготовку особового складу рятувально-водолазних формувань для проведення пошуково-рятувальних робіт (оплата праці, телекомунікаційних послуг,  енергоносіїв та газу тощо).
</t>
    </r>
    <r>
      <rPr>
        <b/>
        <sz val="11"/>
        <color theme="1"/>
        <rFont val="Times New Roman"/>
        <family val="1"/>
        <charset val="204"/>
      </rPr>
      <t>В рамках реалізації завдання "Забезпечення функціонування пунктів управління цивільного захисту області"</t>
    </r>
    <r>
      <rPr>
        <sz val="11"/>
        <color theme="1"/>
        <rFont val="Times New Roman"/>
        <family val="1"/>
        <charset val="204"/>
      </rPr>
      <t xml:space="preserve"> закуплено послуги  з охорони об’єкту Вузлова.
</t>
    </r>
    <r>
      <rPr>
        <b/>
        <sz val="11"/>
        <color theme="1"/>
        <rFont val="Times New Roman"/>
        <family val="1"/>
        <charset val="204"/>
      </rPr>
      <t xml:space="preserve">В рамках реалізації завдання "Організація та підтримання у готовності системи територіальної оборони області" </t>
    </r>
    <r>
      <rPr>
        <sz val="11"/>
        <color theme="1"/>
        <rFont val="Times New Roman"/>
        <family val="1"/>
        <charset val="204"/>
      </rPr>
      <t xml:space="preserve">придбано програмне забезпечення.
</t>
    </r>
    <r>
      <rPr>
        <b/>
        <sz val="11"/>
        <color theme="1"/>
        <rFont val="Times New Roman"/>
        <family val="1"/>
        <charset val="204"/>
      </rPr>
      <t xml:space="preserve">В рамках реалізації завдання "Створення та забезпечення функціонування  пожежно-рятувальних підрозділів у Львівській області" </t>
    </r>
    <r>
      <rPr>
        <sz val="11"/>
        <color theme="1"/>
        <rFont val="Times New Roman"/>
        <family val="1"/>
        <charset val="204"/>
      </rPr>
      <t xml:space="preserve">кошти скеровувались на покращення (закупівлю) технічного оснащення державних пожежно-рятувальних підрозділів ГУ ДСНС України у Львівській області та на сприяння матеріально-технічному забезпеченню Львівського державного університету безпеки життєдіяльності ДСНС України.  
</t>
    </r>
    <r>
      <rPr>
        <b/>
        <u/>
        <sz val="11"/>
        <color theme="1"/>
        <rFont val="Times New Roman"/>
        <family val="1"/>
        <charset val="204"/>
      </rPr>
      <t>Кошти також  скеровувались:</t>
    </r>
    <r>
      <rPr>
        <sz val="11"/>
        <color theme="1"/>
        <rFont val="Times New Roman"/>
        <family val="1"/>
        <charset val="204"/>
      </rPr>
      <t xml:space="preserve">
-</t>
    </r>
    <r>
      <rPr>
        <b/>
        <sz val="11"/>
        <color theme="1"/>
        <rFont val="Times New Roman"/>
        <family val="1"/>
        <charset val="204"/>
      </rPr>
      <t>в рамках реалізації завдання "Сприяння матеріально-технічному забезпеченню окремих військових формувань, дислокованих на території Львівської області";
-</t>
    </r>
    <r>
      <rPr>
        <sz val="11"/>
        <color theme="1"/>
        <rFont val="Times New Roman"/>
        <family val="1"/>
        <charset val="204"/>
      </rPr>
      <t>в</t>
    </r>
    <r>
      <rPr>
        <b/>
        <sz val="11"/>
        <color theme="1"/>
        <rFont val="Times New Roman"/>
        <family val="1"/>
        <charset val="204"/>
      </rPr>
      <t xml:space="preserve"> рамках реалізації заходів:
</t>
    </r>
    <r>
      <rPr>
        <u/>
        <sz val="11"/>
        <color theme="1"/>
        <rFont val="Times New Roman"/>
        <family val="1"/>
        <charset val="204"/>
      </rPr>
      <t xml:space="preserve">"Сприяння матеріально-технічному забезпеченню Львівського НДІ судових експертиз Міністерства юстиції України" </t>
    </r>
    <r>
      <rPr>
        <sz val="11"/>
        <color theme="1"/>
        <rFont val="Times New Roman"/>
        <family val="1"/>
        <charset val="204"/>
      </rPr>
      <t xml:space="preserve">(придбання апаратно-програмного комплексу для дослідження мобільних телефонів Cellebrite UFED Touch 2 Ultimate - 1 од);
</t>
    </r>
    <r>
      <rPr>
        <u/>
        <sz val="11"/>
        <color theme="1"/>
        <rFont val="Times New Roman"/>
        <family val="1"/>
        <charset val="204"/>
      </rPr>
      <t>"Сприяння матеріально-технічному забезпеченню Головного управління НП у Львівській області"</t>
    </r>
    <r>
      <rPr>
        <b/>
        <sz val="11"/>
        <color theme="1"/>
        <rFont val="Times New Roman"/>
        <family val="1"/>
        <charset val="204"/>
      </rPr>
      <t xml:space="preserve"> </t>
    </r>
    <r>
      <rPr>
        <sz val="11"/>
        <color theme="1"/>
        <rFont val="Times New Roman"/>
        <family val="1"/>
        <charset val="204"/>
      </rPr>
      <t xml:space="preserve">на побудову системи відеоспостереження з серверним обладнанням і програмним забезпеченням та її монтажем, пусконалагоджувальні роботи та на здійснення технічного нагляду за виконанням робіт; та на організацію системи охорони об’єктів, безпеки громадян, підготовки і перепідготовки працівників комунального підприємства, забезпечення персоналу необхідним форменим одягом та спецзасобами (КП ЛОР "Охорона та захист Львівщини");
"Організація системи охорони об’єктів, безпеки громадян, підготовка та перепідготовка працівників комунального підприємства, забезпечення персоналу необхідним форменим одягом та спецзасобами (КП ЛОР "Охорона та захист Львівщини")"
</t>
    </r>
  </si>
  <si>
    <r>
      <rPr>
        <b/>
        <sz val="12"/>
        <color theme="1"/>
        <rFont val="Times New Roman"/>
        <family val="1"/>
        <charset val="204"/>
      </rPr>
      <t>Програма виконання судових рішень та виконавчих документів на 2020 -2022 роки</t>
    </r>
    <r>
      <rPr>
        <sz val="12"/>
        <color theme="1"/>
        <rFont val="Times New Roman"/>
        <family val="1"/>
        <charset val="204"/>
      </rPr>
      <t>, рішення ЛОР від  19.11.2020 №1096</t>
    </r>
  </si>
  <si>
    <r>
      <rPr>
        <b/>
        <sz val="12"/>
        <color theme="1"/>
        <rFont val="Times New Roman"/>
        <family val="1"/>
        <charset val="204"/>
      </rPr>
      <t>Регіональна програма розвитку містобудівного кадастру та просторового планування на 2021-2025 роки</t>
    </r>
    <r>
      <rPr>
        <sz val="12"/>
        <color theme="1"/>
        <rFont val="Times New Roman"/>
        <family val="1"/>
        <charset val="204"/>
      </rPr>
      <t xml:space="preserve">, рішення ЛОР від 18.02.2021 №59 </t>
    </r>
  </si>
  <si>
    <r>
      <rPr>
        <b/>
        <sz val="12"/>
        <color theme="1"/>
        <rFont val="Times New Roman"/>
        <family val="1"/>
        <charset val="204"/>
      </rPr>
      <t>Програма розвитку мережі й утримання автомобільних доріг, організації та безпеки дорожнього руху на 2021-2025 роки</t>
    </r>
    <r>
      <rPr>
        <sz val="12"/>
        <color theme="1"/>
        <rFont val="Times New Roman"/>
        <family val="1"/>
        <charset val="204"/>
      </rPr>
      <t>, рішення ЛОР від 18.02.2021 №61, від 16.03.2021 № 82 та 89, від 27.04.2021 № 122,від 13.07.2021 №168</t>
    </r>
  </si>
  <si>
    <r>
      <rPr>
        <b/>
        <sz val="12"/>
        <color theme="1"/>
        <rFont val="Times New Roman"/>
        <family val="1"/>
        <charset val="204"/>
      </rPr>
      <t xml:space="preserve">Відповідно до затверджених переліків заплановано виконати:
</t>
    </r>
    <r>
      <rPr>
        <sz val="12"/>
        <color theme="1"/>
        <rFont val="Times New Roman"/>
        <family val="1"/>
        <charset val="204"/>
      </rPr>
      <t xml:space="preserve">-ремонтні роботи на 26 об’єктах автомольних доріг загального користування місцевого значення. На 24 об'єктах роботи завершено. Відремонтовано 16,91 км;
-ремонтні роботи на 23 об’єктах вулиць і доріг комунальної власності.  Ремонтні роботи виконано на 7 об’єктах та відремонтовано 1,23 км. Тривають роботи на 8 об’єктах;
-роботи з виготовлення ПКД на влаштування світлофорного об’єкта на автомобільній дорозі державного значення;
-аварійно-відновлювальні роботи по будівництву моста через р.Дністер на автомобільній дорозі Монастирець - Поляна;
-здійснити співфінансування 2 об’єктів автомобільних доріг загального користування в рамках співфінансування проектів міжнародної технічної допомоги. Роботи завершено
</t>
    </r>
  </si>
  <si>
    <r>
      <rPr>
        <b/>
        <sz val="12"/>
        <color theme="1"/>
        <rFont val="Times New Roman"/>
        <family val="1"/>
        <charset val="204"/>
      </rPr>
      <t>Відповідно до затверджених переліків заплановано виконати:</t>
    </r>
    <r>
      <rPr>
        <sz val="12"/>
        <color theme="1"/>
        <rFont val="Times New Roman"/>
        <family val="1"/>
        <charset val="204"/>
      </rPr>
      <t xml:space="preserve">
-ремонтні роботи на 50 об’єктах автомобільних доріг загального користування місцевого значення (кошти місцевих бюджетів).  Ремонтні роботи завершено на 15 об’єктах. Відремонтовано 8,49 км. На 4 об’єктах роботи тривають</t>
    </r>
  </si>
  <si>
    <r>
      <rPr>
        <b/>
        <u/>
        <sz val="11"/>
        <color theme="1"/>
        <rFont val="Times New Roman"/>
        <family val="1"/>
        <charset val="204"/>
      </rPr>
      <t>В рамках реалізації завдання "Проведення конкурсу проєктів місцевих ініціати":</t>
    </r>
    <r>
      <rPr>
        <sz val="11"/>
        <color theme="1"/>
        <rFont val="Times New Roman"/>
        <family val="1"/>
        <charset val="204"/>
      </rPr>
      <t xml:space="preserve">
Проведено конкурс відбору проєктів місцевих ініціатив. Затверджено 577  переможців.  Розподілено субвенцію між місцевими бюджетами на суму 89448,4 тис грн (розпорядження голови ОДА від 02.07.2021 №567 та від 11.08.2021 №696) та кошти між головними розпорядниками на 5239,5 тис грн (в т.ч.за рахунок субвенцій з місцевих бюджетів на 240,0 тис грн). Зокрема: департаменту освіти і науки - 1551,7 тис грн, департаменту з питань культури, національностей та релігій - 523,4 тис грн, департаменту охорони здоров'я - 3014,5 тис грн, департаменту соціального захисту населення - 149,9 тис грн (рішення сесії ЛОР від 13.07.2021 № 151). Фінансування здійснюється  згідно поданих замовлень на фінансування та при умові забезпеченого співфінансування з місцевих бюджетів. Триває реалізація проєктів.
</t>
    </r>
    <r>
      <rPr>
        <b/>
        <u/>
        <sz val="11"/>
        <color theme="1"/>
        <rFont val="Times New Roman"/>
        <family val="1"/>
        <charset val="204"/>
      </rPr>
      <t xml:space="preserve">В рамках реалізації завдання "Проведення конкурсу проєктів регіонального розвитку":
</t>
    </r>
    <r>
      <rPr>
        <sz val="11"/>
        <color theme="1"/>
        <rFont val="Times New Roman"/>
        <family val="1"/>
        <charset val="204"/>
      </rPr>
      <t>Розроблено онлайн-платформу прийому заявок.  Проведено навчання для зацікавлених щодо участі в конкурсі.
Проведено конкурс відбору проєктів регіонального . Затверджено 45  переможців.  Розподілено субвенцію між місцевими бюджетами на суму 64765,362 тис грн (розпорядження голови ОДА від 02.07.2021 №567 та від 11.08.2021 №696).  Фінансування здійснюється  згідно поданих замовлень на фінансування та при умові забезпеченого співфінансування з місцевих бюджетів. Триває реалізація проєктів.</t>
    </r>
  </si>
  <si>
    <r>
      <rPr>
        <b/>
        <sz val="12"/>
        <color theme="1"/>
        <rFont val="Times New Roman"/>
        <family val="1"/>
        <charset val="204"/>
      </rPr>
      <t>Регіональна програма з міжнародного і транскордонного співробітництва, європейської інтеграції на 2021-2025 роки</t>
    </r>
    <r>
      <rPr>
        <sz val="12"/>
        <color theme="1"/>
        <rFont val="Times New Roman"/>
        <family val="1"/>
        <charset val="204"/>
      </rPr>
      <t>, рішення ЛОР від 23.02.2021 №66 (зі змінами - рішення ЛОР від 13.07.2021 №161)</t>
    </r>
  </si>
  <si>
    <r>
      <rPr>
        <b/>
        <sz val="12"/>
        <color theme="1"/>
        <rFont val="Times New Roman"/>
        <family val="1"/>
        <charset val="204"/>
      </rPr>
      <t>В рамках міжнародного і міжрегіонального співробітництва кошти скеровувались на:</t>
    </r>
    <r>
      <rPr>
        <sz val="12"/>
        <color theme="1"/>
        <rFont val="Times New Roman"/>
        <family val="1"/>
        <charset val="204"/>
      </rPr>
      <t xml:space="preserve">
проведення зустрічей керівництва області з представниками офіційних делегацій іноземних держав та організацій;
- організацію офіційних прийомів для делегацій регіонів-партнерів іноземних держав та організацій у рамках чинних і планованих дво - та багатосторонніх документів, згідно з програмами таких візитів. 
</t>
    </r>
    <r>
      <rPr>
        <b/>
        <sz val="12"/>
        <color theme="1"/>
        <rFont val="Times New Roman"/>
        <family val="1"/>
        <charset val="204"/>
      </rPr>
      <t xml:space="preserve">В рамках розвитку транскордонного співробітництва </t>
    </r>
    <r>
      <rPr>
        <sz val="12"/>
        <color theme="1"/>
        <rFont val="Times New Roman"/>
        <family val="1"/>
        <charset val="204"/>
      </rPr>
      <t xml:space="preserve">оплачено послуги з проведення дослідження Стратегії транскордонного співробітництва Люблінського воєводства, Підкарпатського воєводства, Львівської області, Волинської області та Брестської області на 2021 - 2027 роки, які представлені під час спільного засідання робочої групи з напрацювання стратегії; послуги для забезпечення проведення спільного транскордонного заходу "Чужих дітей не буває" (1 червня 2021 року, місце проведення: "Ведмежий притулок - Домажир" Яворівський район), а також послуги з проведення спільного транскордонного заходу "Європейські дні добросусідства" (28 серпня 2021 року, місце проведення: м. Белз, Червоноградський р-н).
Забезпечено співорганізацію V Форуму місцевого розвитку у Трускавці (АОМС "Єврорегіон Карпати-Україна").
Взято участь у проведенні спільних заходів, спрямованих на розбудову інфраструктури державного кордону, (урочистості з нагоди закладання наріжного каменю початку будівництва на українсько-польському кордоні автомобільного пункту пропуску "Нижанковичі - Мальховичі" 03 вересня 2021 року; урочистості з нагоди закладання наріжного каменю початку будівництва на українсько-польському кордоні автомобільного пункту пропуску "Нижанковичі  - Мальховичі" 03 вересня 2021 року).
</t>
    </r>
    <r>
      <rPr>
        <b/>
        <sz val="12"/>
        <color theme="1"/>
        <rFont val="Times New Roman"/>
        <family val="1"/>
        <charset val="204"/>
      </rPr>
      <t>В рамках залучення та супроводу проєктів МТД:  
-</t>
    </r>
    <r>
      <rPr>
        <sz val="12"/>
        <color theme="1"/>
        <rFont val="Times New Roman"/>
        <family val="1"/>
        <charset val="204"/>
      </rPr>
      <t>оплачено послуги для уасників круглого столу "Додаткові можливості для розвитку громад"; оплачено окремі послуги щодо проведення заходу "XX Міжнародний економічний форум", що відбувся 16 вересня 2021 року на стадіоні "Арена Львів"; 
-забезпечувалась часткова реалізація окремих проєктів МТД: проєкту «Ковбойки: Український дикий захід» (проводились ремонтно-реставраційні роботи пам'ятки архітектури місцевого значення Ратуша (Народний дім в с. Нове Місто Самбірського району), проєкту «Монастирі-близнюки Венгрув та Рава-Руська – використання потенціалу історичної спадщини закону Реформаторів для розвитку туризму та соціально-культурного життя в Польщі та Україні», проєкту «Захист громадянських прав осіб з інвалідністю і створення можливостей для них пізнавати унікальну культуру і архітектурну спадщину міст Львова і Перемишля», проєкту «Відтворення та збереження кулінарних традицій для промоції туристичного потенціалу гірських транскордонних регіонів», проєкту «Інноваційний підхід до історичної спадщини: наукова спадщина ветеринарної медицини українсько-польського пограниччя»,  проєкту «Карпатська мережа регіонального розвитку», проєкту «Доступне українсько-польське прикордоння: спільні дії щодо модернізації дорожньої інфраструктури»,  проєкту «Карпатська бджола – спільні заходи із збереження унікальної природньої спадщини в українсько-польському прикордонні»,  проєкту «Звуки природи. SlowRivers – практичний пакет туриста», проєкту «Нафтова спадщина діяльності Ігнація Лукасевича», проєкту «Карпатський шлях дерев’яної архітектури – спільні дії для збереження та промоції історико-культурної спадщини українсько-польського прикордоння», проєкту «Стале управління стічними водами в Щирці», проєкту «Вдосконалення світлового обладнання в Національному академічному українському драматичному театрі імені Марії Заньковецької у Львові").
Кошти скепровувались також на промоцію та формування позитивного міжнародного іміджу Львівщини</t>
    </r>
  </si>
  <si>
    <r>
      <rPr>
        <b/>
        <sz val="12"/>
        <color theme="1"/>
        <rFont val="Times New Roman"/>
        <family val="1"/>
        <charset val="204"/>
      </rPr>
      <t>Програма покращення якості надання публічних послуг органами виконавчої влади на 2021рік</t>
    </r>
    <r>
      <rPr>
        <sz val="12"/>
        <color theme="1"/>
        <rFont val="Times New Roman"/>
        <family val="1"/>
        <charset val="204"/>
      </rPr>
      <t>, рішення ЛОР від 23.02.2021 №76</t>
    </r>
  </si>
  <si>
    <r>
      <rPr>
        <b/>
        <sz val="12"/>
        <color theme="1"/>
        <rFont val="Times New Roman"/>
        <family val="1"/>
        <charset val="204"/>
      </rPr>
      <t>Програма охорони навколишнього природного середовища на 2021-2025 роки</t>
    </r>
    <r>
      <rPr>
        <sz val="12"/>
        <color theme="1"/>
        <rFont val="Times New Roman"/>
        <family val="1"/>
        <charset val="204"/>
      </rPr>
      <t>, рішення ЛОР від 23.02.2021 №72; від 16.03.2021 №88, від 13.07.2021 №170</t>
    </r>
  </si>
  <si>
    <r>
      <rPr>
        <b/>
        <sz val="10"/>
        <color theme="1"/>
        <rFont val="Times New Roman"/>
        <family val="1"/>
        <charset val="204"/>
      </rPr>
      <t xml:space="preserve">У рамках реалізації завдання 1 " Розвиток природно-заповідного фонду, збереження біологічного та ландшафтного різноманіття" </t>
    </r>
    <r>
      <rPr>
        <sz val="10"/>
        <color theme="1"/>
        <rFont val="Times New Roman"/>
        <family val="1"/>
        <charset val="204"/>
      </rPr>
      <t xml:space="preserve">проводилась розробка проєкту організації території регіонального ландшафтного парку "Стільське Горбогір՚я" - розробляють проєкт;  реконструкція парку-пам’ятки садово-паркового мистецтва "Парк ім. Т.Шевченка"  м. Мостиська - виготовлено ПКД. Виконано роботи з реконструкції приміщень під влаштування теплиць і лісорозсадника ДП "Львівський ЛСНЦ".   ДП "МГ "Стир" - придбано корми для зубрів: овес 7,5т, пшениця 6,03 т, ячмінь 1,5т; НПП "Сколівські Бескиди" - проводять закупівлі на придбання кормів.
</t>
    </r>
    <r>
      <rPr>
        <b/>
        <sz val="10"/>
        <color theme="1"/>
        <rFont val="Times New Roman"/>
        <family val="1"/>
        <charset val="204"/>
      </rPr>
      <t>У рамках реалізації завдання 2 "Еколого-просвітницька діяльність"</t>
    </r>
    <r>
      <rPr>
        <sz val="10"/>
        <color theme="1"/>
        <rFont val="Times New Roman"/>
        <family val="1"/>
        <charset val="204"/>
      </rPr>
      <t xml:space="preserve"> КЗ ЛОР "ЛОЦЕНТУМ" виготовлено  інформаційні та навчальні  матеріали:
- Плакати (рідкісні та зникаючі рослини і тварини Львівщини) – 
 3 види х 1000 шт; Закладки (рослинний, тваринний світ Львівщини)  8 видів х 1000 шт.; Буклет  про ЛОЦЕНТУМ   -  1000 шт.;  Банери («Зелена лабораторія», «Планета ЗОО», «Їх ніколи не повернути»)  - 5  шт; Промо-ролики популяризації еколого-освітньої роботи в області   - 2 промо-ролики 2хв. та 12 хв.; Тематичний календар 400 шт.; Папка 400 шт, блокнот 400 шт, вісник позашкілля ЛОЦЕНТУМ - 400 шт, календарик кишеньковий 1000 шт.
</t>
    </r>
    <r>
      <rPr>
        <b/>
        <sz val="10"/>
        <color theme="1"/>
        <rFont val="Times New Roman"/>
        <family val="1"/>
        <charset val="204"/>
      </rPr>
      <t xml:space="preserve">У рамках реалізації завдання 3 "Зменшення обсягів скидання неочищених та недостатньо очищених стоків у водні об’єкти та поліпшення екологічного стану поверхневих вод басейнів рік Дністер, Західний Буг, Сян, Дніпро та ін":  
</t>
    </r>
    <r>
      <rPr>
        <sz val="10"/>
        <color theme="1"/>
        <rFont val="Times New Roman"/>
        <family val="1"/>
        <charset val="204"/>
      </rPr>
      <t xml:space="preserve">проводилась реконструкція зовнішньої мережі каналізації в с. Давидів - улаштовано трубопроводи із поліетиленових  труб діаметром 315 мм довжиною 1154,8 м;  будівництво каналізаційно-очисних споруд в с.Міженець Старосамбірського району - придбано насос занурення 1ш; насос занурений фекальний 3 шт, насос занурений в комплекті з фланцевим коліном 1 шт, кільця залізобетонні 36 шт, комплекс витратомірний ультразвуковий "Ирка" 1 шт;  реконструкції очисних споруд у м. Пустомити - виконано загально-будівельні роботи в виробничій будівлі, технологічному корпусі ;  монтаж та придбання обладнання (насос-дозатор мембранний 3 шт., повітродувка роторна); будівництво каналізаційних систем та очисних споруд  в м. Судова Вишня - укладено трубопроводи діаметром 315 мм - 384 м та діаметром 400 мм - 200 м,  улаштовано каналізаційні колодязі - 41,61 м3,  встановлено люки - 26 шт;  будівництво мережі водовідведення побутових стічних вод в м. Перемишляни - улаштовано трубопроводи з двошарових гофрованих труб діаментром 300мм -200,5 п.м., діаметром  200мм - 206,5 п.м., улаштовано круглі залізобетонні каналізаційні колодязі діаметром 1,5м  - 1 шт., діаметром 1,0 м - 14 шт.; будівництво каналізаційних мереж по вул. Гоголя, вул.Хвильового в с. Зимна Вода - Прокладено 682 м каналізаційного трубопроводу по вул. Гоголя; будівництво дощової каналізації в м.Новий Розділ - осікують дозві на виконання робіт.
Окрім цього, проведено покращення екологічного стану водойми в с. Сокільники - виконано роботи з очищення водойми  3200м3 та укріплення берега габіонними матрацами 145м2;  проведення заходів для боротьби з шкідливою дією вод річки Вишня  на території села Вишня Рудківської міської ради - подали документи для реєстрації повідомлення про початок робіт; реконструкція русла р. Серет  в м. Дрогобич - розпочато роботи, придбали труби, замовили лотки.  Наукові дослідження з розробки розділу IV плану управління річковими суббасейнами Західного Бугу та Сяну - проводять дослідження </t>
    </r>
    <r>
      <rPr>
        <b/>
        <sz val="10"/>
        <color theme="1"/>
        <rFont val="Times New Roman"/>
        <family val="1"/>
        <charset val="204"/>
      </rPr>
      <t xml:space="preserve">
У рамках реалізації завдання 4 "Охорона і раціональне використання земель": </t>
    </r>
    <r>
      <rPr>
        <sz val="10"/>
        <color theme="1"/>
        <rFont val="Times New Roman"/>
        <family val="1"/>
        <charset val="204"/>
      </rPr>
      <t>берегоукріплення лівого берега річки Дністер в межах м. Самбора - розірвали угоду з підрядником, проводять повторно тендер. Будівництво кріплення берегів  та регулювання русел річок Кам’янка та Лужки в с. Кам’янка Сколівського району - отримали дозвіл на виконання робіт, розпочали роботи.</t>
    </r>
    <r>
      <rPr>
        <b/>
        <sz val="10"/>
        <color theme="1"/>
        <rFont val="Times New Roman"/>
        <family val="1"/>
        <charset val="204"/>
      </rPr>
      <t xml:space="preserve">
У рамках реалізації завдання 5 "Стабілізація екологічної рівноваги внаслідок діяльності гірничо-хімічних підприємств Львівщини":</t>
    </r>
    <r>
      <rPr>
        <sz val="10"/>
        <color theme="1"/>
        <rFont val="Times New Roman"/>
        <family val="1"/>
        <charset val="204"/>
      </rPr>
      <t xml:space="preserve"> на ДП "Роздільське ГХП "Сірка"виконано роботи із капітального ремонту західної дамби хвостосховища №1 на довжині 350 метрів.</t>
    </r>
    <r>
      <rPr>
        <b/>
        <sz val="10"/>
        <color theme="1"/>
        <rFont val="Times New Roman"/>
        <family val="1"/>
        <charset val="204"/>
      </rPr>
      <t xml:space="preserve">
У рамках реалізації завдання 6 "Забезпечення діяльності регіональних ландшафтних парків" </t>
    </r>
    <r>
      <rPr>
        <sz val="10"/>
        <color theme="1"/>
        <rFont val="Times New Roman"/>
        <family val="1"/>
        <charset val="204"/>
      </rPr>
      <t>проведено  76 екологічних уроків, 26 акцій («Нагодуй птахів взимку», «Збережи первоцвіти», «Збережи береги чистими», велопробіг до Дня лісів, Дня вишиванки «Увага – борщівник Сосновського», толока на березі Дністра, квест «У пошуках козацьких скарбів», велопробіги територією РЛП Стільське Горбогіря» (до Дня лісів, до Дня дружби, Дня вишиванки), 39 майстер-клас (виготовлення баночок до свята Водохреща, ялинкових прикрас, свічок і підсвічників, шпаківень, годівничок, розмальовування екосумок, неробочих лампочок, виготовлення святкових листівок, вітрячків, футболок), 10 флешмобів (до Дня кімнатних рослин, «У пошуках снігу», «Весела зима», «Обійми дерево», «Збережи первоцвіти», до Дня пожежної охорони, «Розриваю стосунки з пакетиками»), 29 екскурсії (маршрутом «Грозова брама» на гору Магура-Лімнянська», у приміський ліс Рубань до Міжнародного Дня річок, «Стежками Розточчя», «Стежками рідного краю. РЛП Равське розточчя», «Польові рослини. Гербарій. Важливість бджіл»), виступ на радіомовленні «Голос Прикарпаття до Всесвітнього дня водно-болотних угідь», «Подорож рідним краєм», «Моє довкілля» та «В об’єктиві культурна спадщина», 3 конкурси (до Міжнародного дня Землі, Всесвітнього дня водно-болотних угідь), 2 інформаційні еко-години («Папоротеподібні.Цікаві факти», «Відходи. Правила сортування сміття»)</t>
    </r>
  </si>
  <si>
    <r>
      <rPr>
        <b/>
        <sz val="12"/>
        <color theme="1"/>
        <rFont val="Times New Roman"/>
        <family val="1"/>
        <charset val="204"/>
      </rPr>
      <t>Обласна цільова програма розвитку лісового господарства Львівської області на 2017-2021 роки</t>
    </r>
    <r>
      <rPr>
        <sz val="12"/>
        <color theme="1"/>
        <rFont val="Times New Roman"/>
        <family val="1"/>
        <charset val="204"/>
      </rPr>
      <t>, рішення ЛОР від 14.02.2017 №363</t>
    </r>
  </si>
  <si>
    <r>
      <rPr>
        <b/>
        <sz val="12"/>
        <color theme="1"/>
        <rFont val="Times New Roman"/>
        <family val="1"/>
        <charset val="204"/>
      </rPr>
      <t>Програма розвитку туризму та курортів у Львівській області на 2021 – 2025 роки</t>
    </r>
    <r>
      <rPr>
        <sz val="12"/>
        <color theme="1"/>
        <rFont val="Times New Roman"/>
        <family val="1"/>
        <charset val="204"/>
      </rPr>
      <t>, рішення ЛОР від 23.02.2021 №70</t>
    </r>
  </si>
  <si>
    <r>
      <rPr>
        <b/>
        <sz val="12"/>
        <color theme="1"/>
        <rFont val="Times New Roman"/>
        <family val="1"/>
        <charset val="204"/>
      </rPr>
      <t>Програма «Охорона, збереження і популяризація історико-культурної спадщини у Львівській області на 2021 – 2025 роки»</t>
    </r>
    <r>
      <rPr>
        <sz val="12"/>
        <color theme="1"/>
        <rFont val="Times New Roman"/>
        <family val="1"/>
        <charset val="204"/>
      </rPr>
      <t xml:space="preserve">, рішення ЛОР від 23.02.2021 №71; від 16.03.2021 №90, від 13.04.2021 №104; від 13.07.2021 №159 </t>
    </r>
  </si>
  <si>
    <t>Продовжено реставрацію пам'яток у с.Морянці, м.Дрогобичі,  с. Черепині,  с.Зарудці, у с.Цеблів, с.Заболотці, , у с.Глиниці.
Завершується  виготовлення ПКД для реставрації іконостасу у с.Поляни.
Скеровано субвенцію з обласного бюджету місцевим бюджетам на реставрацію памяток у м.Самборі та с.Нове Місто Самбірського району.
Продовжується  реставрація пам'ятки у смт Щирець.
Проводилася підготовка тендеру на виготовлення  проектної документації на будівлю Житниці -  пам'ятку у м.Дрогобичі.
Проводиться виготовлення ПКД для памятки у с.Нижнє Синьовидне.
Продовжено реставрацію пам'ятника у с.Підлисся.
Завершувалися роботи з коригування проєктно-кошторисної документації на памятку ЮНЕСКО у с.Потелич, завершено виготовлення ПКД для Архикатедрального собору Св.Юра у м.Львові, завершено коригування ПКД для памятки ЮНЕСКО храму Св.Юра у м.Дрогобичі.
В рамках популяризації культурної спадщини  Львівщини завершено проведення архітектурного конкурсу і визначено переможця на кращий проєкт реставрації замку у с.Свірж.
Завершено реалізацію проєктів за підтримки Українського Культурного Фонду.
Продовжується реставрація Монастирського храму з дзвіницею в смт Підкамінь.
Завершено археологічні дослідження "Пшеворської культури" на території області. Продовжуються археологічні дослідження "Археологічний кадастр області"</t>
  </si>
  <si>
    <r>
      <rPr>
        <b/>
        <sz val="11"/>
        <color theme="1"/>
        <rFont val="Times New Roman"/>
        <family val="1"/>
        <charset val="204"/>
      </rPr>
      <t xml:space="preserve">В рамках реалізації завдання 1. "Промоція інвестиційного потенціалу регіону та інтерактивна підтримка інвестиційної діяльності" </t>
    </r>
    <r>
      <rPr>
        <sz val="11"/>
        <color theme="1"/>
        <rFont val="Times New Roman"/>
        <family val="1"/>
        <charset val="204"/>
      </rPr>
      <t xml:space="preserve">виготовлено каталог "Eкспортний потенціал Львівщини", придбано  "Атлас Львівської області". Кошти також скеровувались на розроблення дизайну друкованих матеріалів та виготовлення відеороликів.
</t>
    </r>
    <r>
      <rPr>
        <b/>
        <sz val="11"/>
        <color theme="1"/>
        <rFont val="Times New Roman"/>
        <family val="1"/>
        <charset val="204"/>
      </rPr>
      <t xml:space="preserve">В рамках реалізації завдання 2 "Відшкодування відсотків за кредитами для малого бізнесу"  </t>
    </r>
    <r>
      <rPr>
        <sz val="11"/>
        <color theme="1"/>
        <rFont val="Times New Roman"/>
        <family val="1"/>
        <charset val="204"/>
      </rPr>
      <t xml:space="preserve">підписано генеральні угоди про співпрацю з банківськими установами, відшкодування відсотків ведеться учасникам Програми 2017-2020рр.
</t>
    </r>
    <r>
      <rPr>
        <b/>
        <sz val="11"/>
        <color theme="1"/>
        <rFont val="Times New Roman"/>
        <family val="1"/>
        <charset val="204"/>
      </rPr>
      <t xml:space="preserve">В рамках реалізації завдання 3 "Підтримка підприємницької ініціативи учасників АТО (ООС)" (захід 3.1 "Мікрокредитування бізнесу") - </t>
    </r>
    <r>
      <rPr>
        <sz val="11"/>
        <color theme="1"/>
        <rFont val="Times New Roman"/>
        <family val="1"/>
        <charset val="204"/>
      </rPr>
      <t>підписано генеральні договора про співпрацю з банківськими установами, відшкодування відсотків ведеться учасникам Програми 2017-2020рр.;</t>
    </r>
    <r>
      <rPr>
        <b/>
        <sz val="11"/>
        <color theme="1"/>
        <rFont val="Times New Roman"/>
        <family val="1"/>
        <charset val="204"/>
      </rPr>
      <t xml:space="preserve"> (захід 3.2 "Підтримка стартап-проектів") - </t>
    </r>
    <r>
      <rPr>
        <sz val="11"/>
        <color theme="1"/>
        <rFont val="Times New Roman"/>
        <family val="1"/>
        <charset val="204"/>
      </rPr>
      <t xml:space="preserve">прийнято на розгляд 14 стартап-проєктів, профінансовано 10 переможців конкурсу.
В рамках реалізації завдання 4 "Інституційна, наукова та аналітична підтримка регіонального та інноваційного розвитку" ДП "Укрпромзонішекспертиза" прооведено аналіз експортних послуг.
</t>
    </r>
    <r>
      <rPr>
        <b/>
        <sz val="11"/>
        <color theme="1"/>
        <rFont val="Times New Roman"/>
        <family val="1"/>
        <charset val="204"/>
      </rPr>
      <t>В рамках реалізації завдання 5 "Організація та проведення форумів, конференцій і тематичних заходів": (захід 5.1 "Проведення Міжнародного економічного форуму") забезпечено організацію і проведення XX МЕФ;  (захід 5.2 "Проведення конференцій, виставкових та інших тематичних заходів") -</t>
    </r>
    <r>
      <rPr>
        <sz val="11"/>
        <color theme="1"/>
        <rFont val="Times New Roman"/>
        <family val="1"/>
        <charset val="204"/>
      </rPr>
      <t xml:space="preserve">  надано послуги перевезення - участь керівництва та представників облдержадміністрації у  розширених засіданнях  робочих груп з розробки стратегій у 7 територіальних громадах Львівщини (вересень 2021 року);                   кейтирінгові послуги та послуги з харчування  при проведенні виїзних семінарів щодо питань стратегічного планування в ТГ (червень 2021 року); оплачено оренду конференц-залу для проведення професійних свят: проведення Жіночого форуму,  ІV експортного форуму.
</t>
    </r>
    <r>
      <rPr>
        <b/>
        <sz val="11"/>
        <color theme="1"/>
        <rFont val="Times New Roman"/>
        <family val="1"/>
        <charset val="204"/>
      </rPr>
      <t>З  метою виконання завдання 6 "Додаткове відшкодування відсотків за кредитами, отриманими за державною програмою «Доступні кредити 5-7-9» для малих підприємств під час карантинних заходів для запобігання поширенню гострої респіраторної хвороби COVID-19"</t>
    </r>
    <r>
      <rPr>
        <sz val="11"/>
        <color theme="1"/>
        <rFont val="Times New Roman"/>
        <family val="1"/>
        <charset val="204"/>
      </rPr>
      <t xml:space="preserve"> підписано меморандум між ЛОДА, ЛОР  та Фондом розвитку підприємництва щодо реалізації даного завдання. Суб’єкти мікро-, малого та середнього підприємництва  Львівщини з обласного бюджету з вересня отримують  додаткову компенсацію відсотків до 0% за 230-ма інвестиційними кредитами, наданими уповноваженими банками в рамках Державної програми «Доступні кредити 5-7-9%». 
</t>
    </r>
    <r>
      <rPr>
        <b/>
        <sz val="11"/>
        <color theme="1"/>
        <rFont val="Times New Roman"/>
        <family val="1"/>
        <charset val="204"/>
      </rPr>
      <t xml:space="preserve">В рамках реалізації завдання 7 "Ваучерна підтримка бізнесу" </t>
    </r>
    <r>
      <rPr>
        <sz val="11"/>
        <color theme="1"/>
        <rFont val="Times New Roman"/>
        <family val="1"/>
        <charset val="204"/>
      </rPr>
      <t xml:space="preserve"> проведено конкурс, розглянуто 67 заявок, відібрано 45 учасників на отримання відшкодування ваучера на суму 2 487,5 тис грн. Звітні документи одержано від 41 учасника. Відшкодовано ваучерів на суму 2319,20 млн грн.
</t>
    </r>
    <r>
      <rPr>
        <b/>
        <sz val="11"/>
        <color theme="1"/>
        <rFont val="Times New Roman"/>
        <family val="1"/>
        <charset val="204"/>
      </rPr>
      <t>В рамках реалізації завдання 8 "Підтримка стартап-проєктів підприємців-початківців"</t>
    </r>
    <r>
      <rPr>
        <sz val="11"/>
        <color theme="1"/>
        <rFont val="Times New Roman"/>
        <family val="1"/>
        <charset val="204"/>
      </rPr>
      <t xml:space="preserve">  заявок на участь у завданні за результатами двох конкурсів подало 39 учасників. Визначено 11 переможців. 9 учасників отримали фінансову допомогу.
</t>
    </r>
    <r>
      <rPr>
        <b/>
        <sz val="11"/>
        <color theme="1"/>
        <rFont val="Times New Roman"/>
        <family val="1"/>
        <charset val="204"/>
      </rPr>
      <t>В рамках реалізації завдання 9 "Підтримка проєктів регіонального, економічного та інноваційного розвитку"</t>
    </r>
    <r>
      <rPr>
        <sz val="11"/>
        <color theme="1"/>
        <rFont val="Times New Roman"/>
        <family val="1"/>
        <charset val="204"/>
      </rPr>
      <t xml:space="preserve"> спрямовано субвенцію з обласного бюджету Мостиському, Трускавецькому та Червоноградському місцевим бюджетам для забезпечення співфінансування 3-ох проектів-переможців конкурсного відбору </t>
    </r>
  </si>
  <si>
    <t>Надано послуги харчування, транспортні послуги та послуги із створення відеороликів  для учасників заходів в рамках проєкту "Експедиція громад: фокус на туризм як шлях до економічного розвитку" (03.03.2021 - Червоноградський район; 11.03.2021 - Бібрська ТГ; 18.03.2021 - м.Борислав; 13.05.2021 - Львівський район; 20.05.2021 - Дрогобицька територіальна громада; 09.06.2021 - Золочівський район; 16.06.2021 - Солонківська та Сокільницька громади); 23.07.2021 Сколівська громада; 05.08.2021 - Східницька територіальна громада.
Надано послуги із створення відеоролика в рамках реалізації проєкту "ВелоБескиди: розвитокпішохідно-трекінгової та велосипедної інфраструктури та будівництво оглядової вежі на території регіону Трускавець-Орів-Борислав-Східниця".
Надано транспортні послуги для представників ЗМІ в рамках промоційного туру Львівщиною (27.04.2021).
Виготовлено: туристичні карти Львівської області (10 шт); сувенірні значки "Львівщина - люди дії" (300 шт.); видання "В дорогу з Франком. Мандруймо Львівщиною" (500 шт.) та надано інформаційні послуги в рамках промоційних заходів.
Надано транспортні послуги для учасників сходження на гору Пікуй (29.05.2021), а також транспортні послуги в рамках програми промоційного туру Львівщиною та послуги з організації зустрічі у форматі вечері (для Дам'яни Домановац) -27.05-29.05.2021.
Надано послуги з постачання готових страв для учасників заходу "ІV Форум гідів" (26.05.2021).
Надано послуги для учасників промотуру Львівщиною в рамках Міжнародного форуму медичного та оздоровчого туризму 18-19.09.2021.
Оплачено послуги  для учасників ряду промоційних турів Львівшиною, для супроводу іноземних делегацій, а також для зустрічі з представниками туристичного бізнесу (06.08.2021).
Надано послуги з наповнення інформаційної схеми для велошляху Ведмежого притулку Домажир.
Надано послуги з виготовлення містобудівної документації на об'єкт: "Детальний план території земельної ділянки для будівництва оглядової вежі на горі Цюхів Верх, яка знаходиться за межами с.Орів".
Надано послуги з виготовлення проєкту із землеустрою щодо відведення земельної ділянки зі зміною цільового призначення для будівництва та обслуговування об'єктів рекреаційного призначення.
Надано 30% передоплату щодо проведення заходу "Ознакування велосипедного шляху м.Львів - Ведмежий притулок Домажир"
Проведено співфінансування проєктів МТД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</si>
</sst>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sz val="10"/>
      <color theme="1"/>
      <name val="Calibri"/>
      <family val="2"/>
      <charset val="204"/>
      <scheme val="minor"/>
    </font>
    <font>
      <b/>
      <sz val="12"/>
      <color theme="1"/>
      <name val="Times New Roman"/>
      <family val="1"/>
      <charset val="204"/>
    </font>
    <font>
      <sz val="12"/>
      <color theme="1"/>
      <name val="Times New Roman"/>
      <family val="1"/>
      <charset val="204"/>
    </font>
    <font>
      <u/>
      <sz val="11"/>
      <color theme="10"/>
      <name val="Calibri"/>
      <family val="2"/>
      <charset val="204"/>
      <scheme val="minor"/>
    </font>
    <font>
      <u/>
      <sz val="11"/>
      <color theme="1"/>
      <name val="Calibri"/>
      <family val="2"/>
      <charset val="204"/>
      <scheme val="minor"/>
    </font>
    <font>
      <sz val="11"/>
      <color rgb="FF0070C0"/>
      <name val="Calibri"/>
      <family val="2"/>
      <charset val="204"/>
      <scheme val="minor"/>
    </font>
    <font>
      <sz val="12"/>
      <color rgb="FF0070C0"/>
      <name val="Calibri"/>
      <family val="2"/>
      <charset val="204"/>
      <scheme val="minor"/>
    </font>
    <font>
      <sz val="14"/>
      <color rgb="FF0070C0"/>
      <name val="Calibri"/>
      <family val="2"/>
      <charset val="204"/>
      <scheme val="minor"/>
    </font>
    <font>
      <b/>
      <sz val="11"/>
      <color rgb="FF0070C0"/>
      <name val="Calibri"/>
      <family val="2"/>
      <charset val="204"/>
      <scheme val="minor"/>
    </font>
    <font>
      <b/>
      <sz val="14"/>
      <color theme="1"/>
      <name val="Times New Roman"/>
      <family val="1"/>
      <charset val="204"/>
    </font>
    <font>
      <b/>
      <sz val="14"/>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b/>
      <sz val="11"/>
      <color theme="1"/>
      <name val="Calibri"/>
      <family val="2"/>
      <charset val="204"/>
      <scheme val="minor"/>
    </font>
    <font>
      <sz val="12"/>
      <color theme="1"/>
      <name val="Calibri"/>
      <family val="2"/>
      <charset val="204"/>
      <scheme val="minor"/>
    </font>
    <font>
      <b/>
      <sz val="16"/>
      <color theme="1"/>
      <name val="Times New Roman"/>
      <family val="1"/>
      <charset val="204"/>
    </font>
    <font>
      <sz val="14"/>
      <color theme="1"/>
      <name val="Calibri"/>
      <family val="2"/>
      <charset val="204"/>
      <scheme val="minor"/>
    </font>
    <font>
      <u/>
      <sz val="10"/>
      <color theme="1"/>
      <name val="Times New Roman"/>
      <family val="1"/>
      <charset val="204"/>
    </font>
    <font>
      <b/>
      <u/>
      <sz val="12"/>
      <color theme="1"/>
      <name val="Times New Roman"/>
      <family val="1"/>
      <charset val="204"/>
    </font>
    <font>
      <b/>
      <u/>
      <sz val="11"/>
      <color theme="1"/>
      <name val="Times New Roman"/>
      <family val="1"/>
      <charset val="204"/>
    </font>
    <font>
      <u/>
      <sz val="11"/>
      <color theme="1"/>
      <name val="Times New Roman"/>
      <family val="1"/>
      <charset val="204"/>
    </font>
    <font>
      <sz val="10"/>
      <name val="Times New Roman"/>
      <family val="1"/>
      <charset val="204"/>
    </font>
  </fonts>
  <fills count="12">
    <fill>
      <patternFill patternType="none"/>
    </fill>
    <fill>
      <patternFill patternType="gray125"/>
    </fill>
    <fill>
      <patternFill patternType="solid">
        <fgColor rgb="FFDEEAF6"/>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CC"/>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8">
    <xf numFmtId="0" fontId="0" fillId="0" borderId="0" xfId="0"/>
    <xf numFmtId="0" fontId="0" fillId="0" borderId="0" xfId="0" applyBorder="1"/>
    <xf numFmtId="0" fontId="0" fillId="0" borderId="0" xfId="0" applyBorder="1" applyAlignment="1">
      <alignment horizontal="center"/>
    </xf>
    <xf numFmtId="4" fontId="0" fillId="0" borderId="0" xfId="0" applyNumberFormat="1" applyBorder="1"/>
    <xf numFmtId="0" fontId="0" fillId="0" borderId="0" xfId="0" applyFill="1" applyBorder="1"/>
    <xf numFmtId="4" fontId="0" fillId="0" borderId="0" xfId="0" applyNumberFormat="1" applyBorder="1" applyAlignment="1">
      <alignment horizontal="center" vertical="center"/>
    </xf>
    <xf numFmtId="10" fontId="3" fillId="5" borderId="2" xfId="0" applyNumberFormat="1" applyFont="1" applyFill="1" applyBorder="1" applyAlignment="1">
      <alignment horizontal="center" vertical="center" wrapText="1"/>
    </xf>
    <xf numFmtId="10" fontId="0" fillId="5" borderId="0" xfId="0" applyNumberFormat="1" applyFill="1" applyBorder="1" applyAlignment="1">
      <alignment horizontal="center" vertical="center"/>
    </xf>
    <xf numFmtId="4" fontId="3" fillId="6" borderId="2" xfId="0" applyNumberFormat="1" applyFont="1" applyFill="1" applyBorder="1" applyAlignment="1">
      <alignment vertical="center" wrapText="1"/>
    </xf>
    <xf numFmtId="4" fontId="3" fillId="7" borderId="2" xfId="0" applyNumberFormat="1" applyFont="1" applyFill="1" applyBorder="1" applyAlignment="1">
      <alignment vertical="center" wrapText="1"/>
    </xf>
    <xf numFmtId="4" fontId="3" fillId="0" borderId="2" xfId="0" applyNumberFormat="1"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1" fillId="0" borderId="10" xfId="0" applyFont="1" applyBorder="1" applyAlignment="1">
      <alignment vertical="top"/>
    </xf>
    <xf numFmtId="4" fontId="3" fillId="4" borderId="7" xfId="0" applyNumberFormat="1" applyFont="1" applyFill="1" applyBorder="1" applyAlignment="1">
      <alignment horizontal="center" vertical="center" wrapText="1"/>
    </xf>
    <xf numFmtId="4" fontId="3" fillId="0" borderId="7" xfId="0" applyNumberFormat="1" applyFont="1" applyFill="1" applyBorder="1" applyAlignment="1">
      <alignment vertical="center" wrapText="1"/>
    </xf>
    <xf numFmtId="0" fontId="0" fillId="0" borderId="0" xfId="0" applyFont="1" applyBorder="1"/>
    <xf numFmtId="0" fontId="0" fillId="0" borderId="4" xfId="0" applyFont="1" applyBorder="1"/>
    <xf numFmtId="4" fontId="5" fillId="0" borderId="2" xfId="1" applyNumberFormat="1" applyFont="1" applyBorder="1" applyAlignment="1">
      <alignment vertical="center" wrapText="1"/>
    </xf>
    <xf numFmtId="0" fontId="0" fillId="0" borderId="0" xfId="0" applyFont="1" applyBorder="1" applyAlignment="1">
      <alignment horizontal="center"/>
    </xf>
    <xf numFmtId="4" fontId="0" fillId="0" borderId="0" xfId="0" applyNumberFormat="1" applyFont="1" applyBorder="1"/>
    <xf numFmtId="4" fontId="0" fillId="0" borderId="0" xfId="0" applyNumberFormat="1" applyFont="1" applyBorder="1" applyAlignment="1">
      <alignment horizontal="center" vertical="center"/>
    </xf>
    <xf numFmtId="10" fontId="0" fillId="5" borderId="0" xfId="0" applyNumberFormat="1" applyFont="1" applyFill="1" applyBorder="1" applyAlignment="1">
      <alignment horizontal="center" vertical="center"/>
    </xf>
    <xf numFmtId="0" fontId="3" fillId="8" borderId="11" xfId="0" applyFont="1" applyFill="1" applyBorder="1" applyAlignment="1">
      <alignment horizontal="center" vertical="center"/>
    </xf>
    <xf numFmtId="164" fontId="2" fillId="0" borderId="11" xfId="0" applyNumberFormat="1" applyFont="1" applyFill="1" applyBorder="1" applyAlignment="1">
      <alignment horizontal="right" vertical="center"/>
    </xf>
    <xf numFmtId="0" fontId="2" fillId="8" borderId="11" xfId="0" applyFont="1" applyFill="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center" vertical="center"/>
    </xf>
    <xf numFmtId="10" fontId="3" fillId="4" borderId="5" xfId="0" applyNumberFormat="1" applyFont="1" applyFill="1" applyBorder="1" applyAlignment="1">
      <alignment horizontal="center" vertical="center" wrapText="1"/>
    </xf>
    <xf numFmtId="4" fontId="3" fillId="0" borderId="2" xfId="0" applyNumberFormat="1" applyFont="1" applyBorder="1" applyAlignment="1">
      <alignment vertical="center" wrapText="1"/>
    </xf>
    <xf numFmtId="0" fontId="2" fillId="3" borderId="0" xfId="0" applyFont="1" applyFill="1" applyBorder="1" applyAlignment="1">
      <alignment horizontal="center" vertical="center" wrapText="1"/>
    </xf>
    <xf numFmtId="0" fontId="3" fillId="0" borderId="11"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0" xfId="0" applyNumberFormat="1" applyFont="1" applyFill="1" applyBorder="1" applyAlignment="1">
      <alignment vertical="center" wrapText="1"/>
    </xf>
    <xf numFmtId="4" fontId="3" fillId="4"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wrapText="1"/>
    </xf>
    <xf numFmtId="4" fontId="3" fillId="0" borderId="0" xfId="0" applyNumberFormat="1" applyFont="1" applyBorder="1" applyAlignment="1">
      <alignment vertical="center" wrapText="1"/>
    </xf>
    <xf numFmtId="4" fontId="6" fillId="0" borderId="0" xfId="0" applyNumberFormat="1" applyFont="1" applyBorder="1"/>
    <xf numFmtId="4" fontId="6" fillId="0" borderId="0" xfId="0" applyNumberFormat="1" applyFont="1" applyBorder="1" applyAlignment="1">
      <alignment horizontal="center" vertical="center"/>
    </xf>
    <xf numFmtId="10" fontId="6" fillId="5" borderId="0" xfId="0" applyNumberFormat="1" applyFont="1" applyFill="1" applyBorder="1" applyAlignment="1">
      <alignment horizontal="center" vertical="center"/>
    </xf>
    <xf numFmtId="0" fontId="6" fillId="0" borderId="0" xfId="0" applyFont="1" applyBorder="1"/>
    <xf numFmtId="0" fontId="7" fillId="0" borderId="0" xfId="0" applyFont="1" applyBorder="1"/>
    <xf numFmtId="0" fontId="8" fillId="0" borderId="0" xfId="0" applyFont="1" applyBorder="1"/>
    <xf numFmtId="4" fontId="3" fillId="0" borderId="0" xfId="0" applyNumberFormat="1" applyFont="1" applyBorder="1" applyAlignment="1">
      <alignment horizontal="center" vertical="center" wrapText="1"/>
    </xf>
    <xf numFmtId="10" fontId="3" fillId="5"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 fillId="8" borderId="8" xfId="0" applyFont="1" applyFill="1" applyBorder="1" applyAlignment="1">
      <alignment horizontal="center" vertical="center"/>
    </xf>
    <xf numFmtId="0" fontId="3" fillId="0" borderId="9" xfId="0" applyFont="1" applyBorder="1" applyAlignment="1">
      <alignment horizontal="center" vertical="center"/>
    </xf>
    <xf numFmtId="164" fontId="2" fillId="0" borderId="0" xfId="0" applyNumberFormat="1" applyFont="1" applyFill="1" applyBorder="1" applyAlignment="1">
      <alignment horizontal="right" vertical="center"/>
    </xf>
    <xf numFmtId="4" fontId="3" fillId="7" borderId="0" xfId="0" applyNumberFormat="1" applyFont="1" applyFill="1" applyBorder="1" applyAlignment="1">
      <alignment vertical="center" wrapText="1"/>
    </xf>
    <xf numFmtId="4" fontId="3" fillId="0" borderId="11" xfId="0" applyNumberFormat="1" applyFont="1" applyFill="1" applyBorder="1" applyAlignment="1">
      <alignment horizontal="left" vertical="top" wrapText="1"/>
    </xf>
    <xf numFmtId="0" fontId="9" fillId="9" borderId="0" xfId="0" applyFont="1" applyFill="1" applyBorder="1"/>
    <xf numFmtId="4" fontId="3" fillId="6" borderId="11" xfId="0" applyNumberFormat="1" applyFont="1" applyFill="1" applyBorder="1" applyAlignment="1">
      <alignment horizontal="left" vertical="top" wrapText="1"/>
    </xf>
    <xf numFmtId="4" fontId="10" fillId="0" borderId="0" xfId="0" applyNumberFormat="1" applyFont="1" applyFill="1" applyBorder="1" applyAlignment="1">
      <alignment vertical="center" wrapText="1"/>
    </xf>
    <xf numFmtId="4" fontId="10" fillId="4" borderId="0" xfId="0" applyNumberFormat="1" applyFont="1" applyFill="1" applyBorder="1" applyAlignment="1">
      <alignment horizontal="center" vertical="center" wrapText="1"/>
    </xf>
    <xf numFmtId="10" fontId="10" fillId="4" borderId="0" xfId="0" applyNumberFormat="1" applyFont="1" applyFill="1" applyBorder="1" applyAlignment="1">
      <alignment horizontal="center" vertical="center" wrapText="1"/>
    </xf>
    <xf numFmtId="4" fontId="10" fillId="0" borderId="0" xfId="0" applyNumberFormat="1" applyFont="1" applyBorder="1" applyAlignment="1">
      <alignment vertical="center" wrapText="1"/>
    </xf>
    <xf numFmtId="0" fontId="11" fillId="0" borderId="0" xfId="0" applyFont="1" applyBorder="1"/>
    <xf numFmtId="4" fontId="11" fillId="0" borderId="0" xfId="0" applyNumberFormat="1" applyFont="1" applyBorder="1"/>
    <xf numFmtId="4" fontId="11" fillId="0" borderId="0" xfId="0" applyNumberFormat="1" applyFont="1" applyBorder="1" applyAlignment="1">
      <alignment horizontal="center" vertical="center"/>
    </xf>
    <xf numFmtId="10" fontId="11" fillId="5" borderId="0" xfId="0" applyNumberFormat="1" applyFont="1" applyFill="1" applyBorder="1" applyAlignment="1">
      <alignment horizontal="center" vertical="center"/>
    </xf>
    <xf numFmtId="0" fontId="3" fillId="6" borderId="11" xfId="0" applyFont="1" applyFill="1" applyBorder="1" applyAlignment="1">
      <alignment vertical="top" wrapText="1"/>
    </xf>
    <xf numFmtId="0" fontId="3" fillId="6" borderId="11" xfId="0" applyFont="1" applyFill="1" applyBorder="1" applyAlignment="1">
      <alignment horizontal="left" vertical="top" wrapText="1"/>
    </xf>
    <xf numFmtId="0" fontId="3" fillId="6" borderId="11" xfId="0" applyFont="1" applyFill="1" applyBorder="1" applyAlignment="1">
      <alignment horizontal="left" vertical="center" wrapText="1"/>
    </xf>
    <xf numFmtId="0" fontId="3" fillId="6" borderId="11" xfId="0" applyFont="1" applyFill="1" applyBorder="1" applyAlignment="1">
      <alignment horizontal="right" vertical="top" wrapText="1"/>
    </xf>
    <xf numFmtId="0" fontId="3" fillId="8" borderId="0" xfId="0" applyFont="1" applyFill="1" applyBorder="1" applyAlignment="1">
      <alignment horizontal="center" vertical="center"/>
    </xf>
    <xf numFmtId="0" fontId="3" fillId="0" borderId="0" xfId="0" applyFont="1" applyBorder="1" applyAlignment="1">
      <alignment horizontal="center" vertical="center" wrapText="1"/>
    </xf>
    <xf numFmtId="4" fontId="12" fillId="0" borderId="11" xfId="0" applyNumberFormat="1" applyFont="1" applyFill="1" applyBorder="1" applyAlignment="1">
      <alignment horizontal="left" vertical="top" wrapText="1"/>
    </xf>
    <xf numFmtId="0" fontId="6" fillId="0" borderId="6" xfId="0" applyFont="1" applyBorder="1"/>
    <xf numFmtId="10" fontId="3" fillId="5" borderId="4" xfId="0" applyNumberFormat="1" applyFont="1" applyFill="1" applyBorder="1" applyAlignment="1">
      <alignment horizontal="center" vertical="center" wrapText="1"/>
    </xf>
    <xf numFmtId="4" fontId="3" fillId="6" borderId="4" xfId="0" applyNumberFormat="1" applyFont="1" applyFill="1" applyBorder="1" applyAlignment="1">
      <alignment vertical="center" wrapText="1"/>
    </xf>
    <xf numFmtId="4" fontId="3" fillId="6" borderId="0" xfId="0" applyNumberFormat="1" applyFont="1" applyFill="1" applyBorder="1" applyAlignment="1">
      <alignment vertical="center" wrapText="1"/>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 fillId="3" borderId="0" xfId="0" applyFont="1" applyFill="1" applyBorder="1" applyAlignment="1">
      <alignment vertical="center" wrapText="1"/>
    </xf>
    <xf numFmtId="4" fontId="14" fillId="0" borderId="11" xfId="0" applyNumberFormat="1" applyFont="1" applyFill="1" applyBorder="1" applyAlignment="1">
      <alignment horizontal="left" vertical="top" wrapText="1"/>
    </xf>
    <xf numFmtId="4" fontId="3" fillId="0" borderId="11" xfId="0" applyNumberFormat="1" applyFont="1" applyFill="1" applyBorder="1" applyAlignment="1">
      <alignment vertical="top" wrapText="1"/>
    </xf>
    <xf numFmtId="0" fontId="1" fillId="0" borderId="0" xfId="0" applyFont="1" applyBorder="1" applyAlignment="1">
      <alignment vertical="top"/>
    </xf>
    <xf numFmtId="0" fontId="14" fillId="0" borderId="0" xfId="0" applyFont="1" applyBorder="1" applyAlignment="1">
      <alignment horizontal="center"/>
    </xf>
    <xf numFmtId="0" fontId="14" fillId="0" borderId="0" xfId="0" applyFont="1" applyFill="1" applyBorder="1" applyAlignment="1">
      <alignment vertical="top" wrapText="1"/>
    </xf>
    <xf numFmtId="0" fontId="14" fillId="0" borderId="0" xfId="0" applyFont="1" applyBorder="1" applyAlignment="1">
      <alignment horizontal="right"/>
    </xf>
    <xf numFmtId="0" fontId="14" fillId="0" borderId="0" xfId="0" applyFont="1" applyFill="1" applyBorder="1"/>
    <xf numFmtId="4" fontId="14" fillId="0" borderId="0" xfId="0" applyNumberFormat="1" applyFont="1" applyBorder="1"/>
    <xf numFmtId="0" fontId="0" fillId="0" borderId="0" xfId="0" applyFont="1" applyFill="1" applyBorder="1"/>
    <xf numFmtId="4" fontId="16" fillId="0" borderId="0" xfId="0" applyNumberFormat="1" applyFont="1" applyBorder="1" applyAlignment="1">
      <alignment horizontal="right" vertical="top"/>
    </xf>
    <xf numFmtId="4" fontId="0" fillId="0" borderId="0" xfId="0" applyNumberFormat="1" applyFont="1" applyBorder="1" applyAlignment="1">
      <alignment horizontal="center" vertical="top"/>
    </xf>
    <xf numFmtId="0" fontId="3" fillId="0" borderId="11" xfId="0" applyFont="1" applyBorder="1" applyAlignment="1">
      <alignment horizontal="center" vertical="top" wrapText="1"/>
    </xf>
    <xf numFmtId="4" fontId="3" fillId="0" borderId="11" xfId="0" applyNumberFormat="1" applyFont="1" applyFill="1" applyBorder="1" applyAlignment="1">
      <alignment horizontal="right" vertical="top" wrapText="1"/>
    </xf>
    <xf numFmtId="2" fontId="3" fillId="0" borderId="11" xfId="0" applyNumberFormat="1" applyFont="1" applyFill="1" applyBorder="1" applyAlignment="1" applyProtection="1">
      <alignment horizontal="center" vertical="top" wrapText="1"/>
      <protection locked="0"/>
    </xf>
    <xf numFmtId="0" fontId="2" fillId="9" borderId="11" xfId="0" applyFont="1" applyFill="1" applyBorder="1" applyAlignment="1">
      <alignment vertical="top" wrapText="1"/>
    </xf>
    <xf numFmtId="0" fontId="2" fillId="9" borderId="11" xfId="0" applyFont="1" applyFill="1" applyBorder="1" applyAlignment="1">
      <alignment horizontal="center" vertical="top" wrapText="1"/>
    </xf>
    <xf numFmtId="4" fontId="2" fillId="9" borderId="11" xfId="0" applyNumberFormat="1" applyFont="1" applyFill="1" applyBorder="1" applyAlignment="1">
      <alignment horizontal="right" vertical="top" wrapText="1"/>
    </xf>
    <xf numFmtId="2" fontId="2" fillId="9" borderId="11" xfId="0" applyNumberFormat="1" applyFont="1" applyFill="1" applyBorder="1" applyAlignment="1" applyProtection="1">
      <alignment horizontal="center" vertical="top" wrapText="1"/>
      <protection locked="0"/>
    </xf>
    <xf numFmtId="4" fontId="2" fillId="9" borderId="11" xfId="0" applyNumberFormat="1" applyFont="1" applyFill="1" applyBorder="1" applyAlignment="1">
      <alignment horizontal="left" vertical="top" wrapText="1"/>
    </xf>
    <xf numFmtId="0" fontId="2" fillId="0" borderId="11" xfId="0" applyFont="1" applyFill="1" applyBorder="1" applyAlignment="1" applyProtection="1">
      <alignment horizontal="center" vertical="top" wrapText="1"/>
      <protection locked="0"/>
    </xf>
    <xf numFmtId="4" fontId="2" fillId="0" borderId="11" xfId="0" applyNumberFormat="1" applyFont="1" applyFill="1" applyBorder="1" applyAlignment="1">
      <alignment horizontal="right" vertical="top" wrapText="1"/>
    </xf>
    <xf numFmtId="2" fontId="2" fillId="0" borderId="11" xfId="0" applyNumberFormat="1" applyFont="1" applyFill="1" applyBorder="1" applyAlignment="1" applyProtection="1">
      <alignment horizontal="center" vertical="top" wrapText="1"/>
      <protection locked="0"/>
    </xf>
    <xf numFmtId="0" fontId="2" fillId="9" borderId="11" xfId="0" applyFont="1" applyFill="1" applyBorder="1" applyAlignment="1" applyProtection="1">
      <alignment horizontal="center" vertical="top" wrapText="1"/>
      <protection locked="0"/>
    </xf>
    <xf numFmtId="4" fontId="2" fillId="9" borderId="13" xfId="0" applyNumberFormat="1" applyFont="1" applyFill="1" applyBorder="1" applyAlignment="1">
      <alignment horizontal="right" vertical="top" wrapText="1"/>
    </xf>
    <xf numFmtId="2" fontId="2" fillId="9" borderId="11" xfId="0" applyNumberFormat="1" applyFont="1" applyFill="1" applyBorder="1" applyAlignment="1" applyProtection="1">
      <alignment horizontal="right" vertical="top" wrapText="1"/>
      <protection locked="0"/>
    </xf>
    <xf numFmtId="0" fontId="2" fillId="9" borderId="11" xfId="0" applyFont="1" applyFill="1" applyBorder="1" applyAlignment="1">
      <alignment horizontal="left" vertical="top" wrapText="1"/>
    </xf>
    <xf numFmtId="0" fontId="10" fillId="11" borderId="11" xfId="0" applyFont="1" applyFill="1" applyBorder="1" applyAlignment="1" applyProtection="1">
      <alignment horizontal="center" vertical="top" wrapText="1"/>
      <protection locked="0"/>
    </xf>
    <xf numFmtId="4" fontId="10" fillId="11" borderId="13" xfId="0" applyNumberFormat="1" applyFont="1" applyFill="1" applyBorder="1" applyAlignment="1">
      <alignment horizontal="right" vertical="top" wrapText="1"/>
    </xf>
    <xf numFmtId="2" fontId="10" fillId="11" borderId="11" xfId="0" applyNumberFormat="1" applyFont="1" applyFill="1" applyBorder="1" applyAlignment="1" applyProtection="1">
      <alignment horizontal="center" vertical="top" wrapText="1"/>
      <protection locked="0"/>
    </xf>
    <xf numFmtId="0" fontId="18" fillId="10" borderId="11" xfId="0" applyFont="1" applyFill="1" applyBorder="1" applyAlignment="1">
      <alignment horizontal="center" vertical="top" wrapText="1"/>
    </xf>
    <xf numFmtId="4" fontId="18" fillId="10" borderId="11" xfId="0" applyNumberFormat="1" applyFont="1" applyFill="1" applyBorder="1" applyAlignment="1">
      <alignment horizontal="right" vertical="top" wrapText="1"/>
    </xf>
    <xf numFmtId="2" fontId="18" fillId="10" borderId="11" xfId="0" applyNumberFormat="1" applyFont="1" applyFill="1" applyBorder="1" applyAlignment="1" applyProtection="1">
      <alignment horizontal="center" vertical="top" wrapText="1"/>
      <protection locked="0"/>
    </xf>
    <xf numFmtId="0" fontId="10" fillId="11" borderId="11" xfId="0" applyFont="1" applyFill="1" applyBorder="1" applyAlignment="1">
      <alignment horizontal="center" vertical="top" wrapText="1"/>
    </xf>
    <xf numFmtId="4" fontId="10" fillId="11" borderId="11" xfId="0" applyNumberFormat="1" applyFont="1" applyFill="1" applyBorder="1" applyAlignment="1">
      <alignment horizontal="right" vertical="top" wrapText="1"/>
    </xf>
    <xf numFmtId="2" fontId="2" fillId="9" borderId="13" xfId="0" applyNumberFormat="1" applyFont="1" applyFill="1" applyBorder="1" applyAlignment="1" applyProtection="1">
      <alignment horizontal="right" vertical="top" wrapText="1"/>
      <protection locked="0"/>
    </xf>
    <xf numFmtId="4" fontId="3" fillId="9" borderId="12" xfId="0" applyNumberFormat="1" applyFont="1" applyFill="1" applyBorder="1" applyAlignment="1">
      <alignment horizontal="left" vertical="top" wrapText="1"/>
    </xf>
    <xf numFmtId="10" fontId="3" fillId="5" borderId="3" xfId="0" applyNumberFormat="1" applyFont="1" applyFill="1" applyBorder="1" applyAlignment="1">
      <alignment horizontal="center" vertical="center" wrapText="1"/>
    </xf>
    <xf numFmtId="4" fontId="3" fillId="0" borderId="5" xfId="0" applyNumberFormat="1" applyFont="1" applyBorder="1" applyAlignment="1">
      <alignment vertical="center" wrapText="1"/>
    </xf>
    <xf numFmtId="4" fontId="3" fillId="0" borderId="7" xfId="0" applyNumberFormat="1" applyFont="1" applyBorder="1" applyAlignment="1">
      <alignment vertical="center" wrapText="1"/>
    </xf>
    <xf numFmtId="4" fontId="3" fillId="0" borderId="4" xfId="0" applyNumberFormat="1" applyFont="1" applyBorder="1" applyAlignment="1">
      <alignment vertical="center" wrapText="1"/>
    </xf>
    <xf numFmtId="4" fontId="3" fillId="9" borderId="12" xfId="0" applyNumberFormat="1" applyFont="1" applyFill="1" applyBorder="1" applyAlignment="1">
      <alignment horizontal="center" vertical="top" wrapText="1"/>
    </xf>
    <xf numFmtId="4" fontId="3" fillId="0" borderId="3" xfId="0" applyNumberFormat="1" applyFont="1" applyBorder="1" applyAlignment="1">
      <alignment horizontal="right" vertical="center" wrapText="1"/>
    </xf>
    <xf numFmtId="4" fontId="3" fillId="0" borderId="4" xfId="0" applyNumberFormat="1" applyFont="1" applyBorder="1" applyAlignment="1">
      <alignment horizontal="center" vertical="center" wrapText="1"/>
    </xf>
    <xf numFmtId="4" fontId="3" fillId="0" borderId="12" xfId="0" applyNumberFormat="1" applyFont="1" applyFill="1" applyBorder="1" applyAlignment="1">
      <alignment horizontal="center" vertical="top" wrapText="1"/>
    </xf>
    <xf numFmtId="4" fontId="3" fillId="0" borderId="4" xfId="0" applyNumberFormat="1" applyFont="1" applyBorder="1" applyAlignment="1">
      <alignment horizontal="right" vertical="center" wrapText="1"/>
    </xf>
    <xf numFmtId="4" fontId="14" fillId="0" borderId="13" xfId="0" applyNumberFormat="1" applyFont="1" applyFill="1" applyBorder="1" applyAlignment="1">
      <alignment horizontal="left" vertical="top" wrapText="1"/>
    </xf>
    <xf numFmtId="4" fontId="14" fillId="0" borderId="15" xfId="0" applyNumberFormat="1" applyFont="1" applyFill="1" applyBorder="1" applyAlignment="1">
      <alignment horizontal="left" vertical="top" wrapText="1"/>
    </xf>
    <xf numFmtId="4" fontId="14" fillId="0" borderId="12" xfId="0" applyNumberFormat="1" applyFont="1" applyFill="1" applyBorder="1" applyAlignment="1">
      <alignment horizontal="left" vertical="top" wrapText="1"/>
    </xf>
    <xf numFmtId="4" fontId="3" fillId="0" borderId="13" xfId="0" applyNumberFormat="1" applyFont="1" applyFill="1" applyBorder="1" applyAlignment="1">
      <alignment horizontal="left" vertical="top" wrapText="1"/>
    </xf>
    <xf numFmtId="4" fontId="3" fillId="0" borderId="15" xfId="0" applyNumberFormat="1" applyFont="1" applyFill="1" applyBorder="1" applyAlignment="1">
      <alignment horizontal="left" vertical="top" wrapText="1"/>
    </xf>
    <xf numFmtId="4" fontId="3" fillId="0" borderId="12" xfId="0" applyNumberFormat="1" applyFont="1" applyFill="1" applyBorder="1" applyAlignment="1">
      <alignment horizontal="left" vertical="top" wrapText="1"/>
    </xf>
    <xf numFmtId="4" fontId="3" fillId="0" borderId="13"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4" fontId="3" fillId="0" borderId="5" xfId="0" applyNumberFormat="1" applyFont="1" applyBorder="1" applyAlignment="1">
      <alignment horizontal="right" vertical="center" wrapText="1"/>
    </xf>
    <xf numFmtId="4" fontId="3" fillId="0" borderId="3" xfId="0" applyNumberFormat="1" applyFont="1" applyBorder="1" applyAlignment="1">
      <alignment horizontal="right" vertical="center" wrapText="1"/>
    </xf>
    <xf numFmtId="4" fontId="3" fillId="0" borderId="7"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10" fontId="3" fillId="5" borderId="5" xfId="0" applyNumberFormat="1" applyFont="1" applyFill="1" applyBorder="1" applyAlignment="1">
      <alignment horizontal="center" vertical="center" wrapText="1"/>
    </xf>
    <xf numFmtId="10" fontId="3" fillId="5" borderId="3" xfId="0" applyNumberFormat="1" applyFont="1" applyFill="1" applyBorder="1" applyAlignment="1">
      <alignment horizontal="center" vertical="center" wrapText="1"/>
    </xf>
    <xf numFmtId="4" fontId="3" fillId="9" borderId="13" xfId="0" applyNumberFormat="1" applyFont="1" applyFill="1" applyBorder="1" applyAlignment="1">
      <alignment horizontal="left" vertical="top" wrapText="1"/>
    </xf>
    <xf numFmtId="4" fontId="3" fillId="9" borderId="15" xfId="0" applyNumberFormat="1" applyFont="1" applyFill="1" applyBorder="1" applyAlignment="1">
      <alignment horizontal="left" vertical="top" wrapText="1"/>
    </xf>
    <xf numFmtId="4" fontId="3" fillId="9" borderId="12" xfId="0" applyNumberFormat="1" applyFont="1" applyFill="1" applyBorder="1" applyAlignment="1">
      <alignment horizontal="left" vertical="top" wrapText="1"/>
    </xf>
    <xf numFmtId="4" fontId="3" fillId="9" borderId="13" xfId="0" applyNumberFormat="1" applyFont="1" applyFill="1" applyBorder="1" applyAlignment="1">
      <alignment horizontal="center" vertical="top" wrapText="1"/>
    </xf>
    <xf numFmtId="4" fontId="3" fillId="9" borderId="15" xfId="0" applyNumberFormat="1" applyFont="1" applyFill="1" applyBorder="1" applyAlignment="1">
      <alignment horizontal="center" vertical="top" wrapText="1"/>
    </xf>
    <xf numFmtId="4" fontId="3" fillId="9" borderId="12" xfId="0" applyNumberFormat="1" applyFont="1" applyFill="1" applyBorder="1" applyAlignment="1">
      <alignment horizontal="center" vertical="top" wrapText="1"/>
    </xf>
    <xf numFmtId="4" fontId="3" fillId="0" borderId="7" xfId="0" applyNumberFormat="1" applyFont="1" applyBorder="1" applyAlignment="1">
      <alignment horizontal="right" vertical="center" wrapText="1"/>
    </xf>
    <xf numFmtId="4" fontId="3" fillId="0" borderId="4" xfId="0" applyNumberFormat="1" applyFont="1" applyBorder="1" applyAlignment="1">
      <alignment horizontal="right" vertical="center" wrapText="1"/>
    </xf>
    <xf numFmtId="4" fontId="3" fillId="0" borderId="7" xfId="0" applyNumberFormat="1" applyFont="1" applyBorder="1" applyAlignment="1">
      <alignment vertical="center" wrapText="1"/>
    </xf>
    <xf numFmtId="4" fontId="3" fillId="0" borderId="4" xfId="0" applyNumberFormat="1" applyFont="1" applyBorder="1" applyAlignment="1">
      <alignment vertical="center" wrapText="1"/>
    </xf>
    <xf numFmtId="4" fontId="3" fillId="0" borderId="5" xfId="0" applyNumberFormat="1" applyFont="1" applyBorder="1" applyAlignment="1">
      <alignment vertical="center" wrapText="1"/>
    </xf>
    <xf numFmtId="4" fontId="3" fillId="0" borderId="3" xfId="0" applyNumberFormat="1" applyFont="1" applyBorder="1" applyAlignment="1">
      <alignment vertical="center" wrapText="1"/>
    </xf>
    <xf numFmtId="4" fontId="3" fillId="0" borderId="7"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10" fontId="3" fillId="0" borderId="5"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4" fontId="3" fillId="6" borderId="16" xfId="0" applyNumberFormat="1" applyFont="1" applyFill="1" applyBorder="1" applyAlignment="1">
      <alignment vertical="center" wrapText="1"/>
    </xf>
    <xf numFmtId="4" fontId="3" fillId="6" borderId="17" xfId="0" applyNumberFormat="1" applyFont="1" applyFill="1" applyBorder="1" applyAlignment="1">
      <alignment vertical="center" wrapText="1"/>
    </xf>
    <xf numFmtId="0" fontId="3" fillId="9" borderId="13" xfId="0" applyFont="1" applyFill="1" applyBorder="1" applyAlignment="1">
      <alignment horizontal="center" vertical="top" wrapText="1"/>
    </xf>
    <xf numFmtId="0" fontId="3" fillId="9" borderId="15" xfId="0" applyFont="1" applyFill="1" applyBorder="1" applyAlignment="1">
      <alignment horizontal="center" vertical="top" wrapText="1"/>
    </xf>
    <xf numFmtId="0" fontId="3" fillId="9" borderId="12" xfId="0" applyFont="1" applyFill="1" applyBorder="1" applyAlignment="1">
      <alignment horizontal="center" vertical="top" wrapText="1"/>
    </xf>
    <xf numFmtId="0" fontId="2" fillId="9" borderId="18" xfId="0" applyFont="1" applyFill="1" applyBorder="1" applyAlignment="1">
      <alignment horizontal="left" vertical="top" wrapText="1"/>
    </xf>
    <xf numFmtId="0" fontId="2" fillId="9" borderId="19" xfId="0" applyFont="1" applyFill="1" applyBorder="1" applyAlignment="1">
      <alignment horizontal="left" vertical="top" wrapText="1"/>
    </xf>
    <xf numFmtId="0" fontId="2" fillId="9" borderId="20" xfId="0" applyFont="1" applyFill="1" applyBorder="1" applyAlignment="1">
      <alignment horizontal="left" vertical="top" wrapText="1"/>
    </xf>
    <xf numFmtId="0" fontId="2" fillId="9" borderId="21" xfId="0" applyFont="1" applyFill="1" applyBorder="1" applyAlignment="1">
      <alignment horizontal="left" vertical="top" wrapText="1"/>
    </xf>
    <xf numFmtId="0" fontId="2" fillId="9" borderId="22" xfId="0" applyFont="1" applyFill="1" applyBorder="1" applyAlignment="1">
      <alignment horizontal="left" vertical="top" wrapText="1"/>
    </xf>
    <xf numFmtId="0" fontId="2" fillId="9" borderId="23" xfId="0" applyFont="1" applyFill="1" applyBorder="1" applyAlignment="1">
      <alignment horizontal="left" vertical="top" wrapText="1"/>
    </xf>
    <xf numFmtId="4" fontId="3" fillId="0" borderId="5"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5" xfId="0" applyNumberFormat="1" applyFont="1" applyFill="1" applyBorder="1" applyAlignment="1">
      <alignment vertical="center" wrapText="1"/>
    </xf>
    <xf numFmtId="4" fontId="3" fillId="0" borderId="3" xfId="0" applyNumberFormat="1" applyFont="1" applyFill="1" applyBorder="1" applyAlignment="1">
      <alignment vertical="center" wrapText="1"/>
    </xf>
    <xf numFmtId="0" fontId="3" fillId="0" borderId="0" xfId="0" applyFont="1" applyFill="1" applyBorder="1" applyAlignment="1">
      <alignment horizontal="center" vertical="top" wrapText="1"/>
    </xf>
    <xf numFmtId="0" fontId="2" fillId="3" borderId="11" xfId="0" applyFont="1" applyFill="1" applyBorder="1" applyAlignment="1">
      <alignment horizontal="center" vertical="center" wrapText="1"/>
    </xf>
    <xf numFmtId="0" fontId="10" fillId="11" borderId="13" xfId="0" applyFont="1" applyFill="1" applyBorder="1" applyAlignment="1">
      <alignment horizontal="left" vertical="top" wrapText="1"/>
    </xf>
    <xf numFmtId="0" fontId="10" fillId="11" borderId="15" xfId="0" applyFont="1" applyFill="1" applyBorder="1" applyAlignment="1">
      <alignment horizontal="left" vertical="top" wrapText="1"/>
    </xf>
    <xf numFmtId="0" fontId="10" fillId="11" borderId="12" xfId="0" applyFont="1" applyFill="1" applyBorder="1" applyAlignment="1">
      <alignment horizontal="left" vertical="top" wrapText="1"/>
    </xf>
    <xf numFmtId="0" fontId="10" fillId="11" borderId="13"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top" wrapText="1"/>
    </xf>
    <xf numFmtId="0" fontId="10" fillId="11" borderId="15" xfId="0" applyFont="1" applyFill="1" applyBorder="1" applyAlignment="1">
      <alignment horizontal="center" vertical="top" wrapText="1"/>
    </xf>
    <xf numFmtId="0" fontId="10" fillId="11" borderId="12" xfId="0" applyFont="1" applyFill="1" applyBorder="1" applyAlignment="1">
      <alignment horizontal="center" vertical="top" wrapText="1"/>
    </xf>
    <xf numFmtId="4" fontId="10" fillId="11" borderId="13" xfId="0" applyNumberFormat="1" applyFont="1" applyFill="1" applyBorder="1" applyAlignment="1">
      <alignment horizontal="left" vertical="top" wrapText="1"/>
    </xf>
    <xf numFmtId="4" fontId="10" fillId="11" borderId="15" xfId="0" applyNumberFormat="1" applyFont="1" applyFill="1" applyBorder="1" applyAlignment="1">
      <alignment horizontal="left" vertical="top" wrapText="1"/>
    </xf>
    <xf numFmtId="4" fontId="10" fillId="11" borderId="12" xfId="0" applyNumberFormat="1" applyFont="1" applyFill="1" applyBorder="1" applyAlignment="1">
      <alignment horizontal="left" vertical="top" wrapText="1"/>
    </xf>
    <xf numFmtId="0" fontId="2" fillId="9" borderId="14" xfId="0" applyFont="1" applyFill="1" applyBorder="1" applyAlignment="1">
      <alignment horizontal="left" vertical="top" wrapText="1"/>
    </xf>
    <xf numFmtId="0" fontId="2" fillId="9" borderId="9" xfId="0" applyFont="1" applyFill="1" applyBorder="1" applyAlignment="1">
      <alignment horizontal="left" vertical="top" wrapText="1"/>
    </xf>
    <xf numFmtId="4" fontId="12" fillId="0" borderId="13" xfId="0" applyNumberFormat="1" applyFont="1" applyFill="1" applyBorder="1" applyAlignment="1">
      <alignment horizontal="left" vertical="top" wrapText="1"/>
    </xf>
    <xf numFmtId="4" fontId="12" fillId="0" borderId="15" xfId="0" applyNumberFormat="1" applyFont="1" applyFill="1" applyBorder="1" applyAlignment="1">
      <alignment horizontal="left" vertical="top" wrapText="1"/>
    </xf>
    <xf numFmtId="4" fontId="12" fillId="0" borderId="12" xfId="0" applyNumberFormat="1" applyFont="1" applyFill="1" applyBorder="1" applyAlignment="1">
      <alignment horizontal="left" vertical="top" wrapText="1"/>
    </xf>
    <xf numFmtId="0" fontId="3" fillId="9" borderId="13" xfId="0" applyFont="1" applyFill="1" applyBorder="1" applyAlignment="1">
      <alignment horizontal="left" vertical="top" wrapText="1"/>
    </xf>
    <xf numFmtId="0" fontId="3" fillId="9" borderId="15" xfId="0" applyFont="1" applyFill="1" applyBorder="1" applyAlignment="1">
      <alignment horizontal="left" vertical="top" wrapText="1"/>
    </xf>
    <xf numFmtId="0" fontId="3" fillId="9" borderId="12" xfId="0" applyFont="1" applyFill="1" applyBorder="1" applyAlignment="1">
      <alignment horizontal="left" vertical="top" wrapText="1"/>
    </xf>
    <xf numFmtId="0" fontId="2" fillId="9" borderId="13" xfId="0" applyFont="1" applyFill="1" applyBorder="1" applyAlignment="1">
      <alignment horizontal="left" vertical="top" wrapText="1"/>
    </xf>
    <xf numFmtId="0" fontId="2" fillId="9" borderId="15" xfId="0" applyFont="1" applyFill="1" applyBorder="1" applyAlignment="1">
      <alignment horizontal="left" vertical="top" wrapText="1"/>
    </xf>
    <xf numFmtId="0" fontId="2" fillId="9" borderId="12" xfId="0" applyFont="1" applyFill="1" applyBorder="1" applyAlignment="1">
      <alignment horizontal="left" vertical="top" wrapText="1"/>
    </xf>
    <xf numFmtId="0" fontId="19" fillId="0" borderId="0" xfId="0" applyFont="1" applyBorder="1" applyAlignment="1">
      <alignment vertical="top"/>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4" fontId="19" fillId="0" borderId="0" xfId="0" applyNumberFormat="1" applyFont="1" applyBorder="1"/>
    <xf numFmtId="4" fontId="19" fillId="0" borderId="0" xfId="0" applyNumberFormat="1" applyFont="1" applyBorder="1" applyAlignment="1">
      <alignment horizontal="center" vertical="center"/>
    </xf>
    <xf numFmtId="10" fontId="19" fillId="5" borderId="0"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0" fontId="2" fillId="5" borderId="1" xfId="0" applyNumberFormat="1" applyFont="1" applyFill="1" applyBorder="1" applyAlignment="1">
      <alignment horizontal="center" vertical="center" wrapText="1"/>
    </xf>
    <xf numFmtId="0" fontId="3" fillId="0" borderId="11" xfId="0" applyFont="1" applyBorder="1" applyAlignment="1">
      <alignment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4" fontId="3" fillId="0" borderId="4" xfId="0" applyNumberFormat="1" applyFont="1" applyFill="1" applyBorder="1" applyAlignment="1">
      <alignment vertical="center" wrapText="1"/>
    </xf>
    <xf numFmtId="0" fontId="3" fillId="5" borderId="11" xfId="0" applyFont="1" applyFill="1" applyBorder="1" applyAlignment="1">
      <alignment horizontal="left" vertical="top" wrapText="1"/>
    </xf>
    <xf numFmtId="4" fontId="2" fillId="9" borderId="4" xfId="0" applyNumberFormat="1" applyFont="1" applyFill="1" applyBorder="1" applyAlignment="1">
      <alignment vertical="center" wrapText="1"/>
    </xf>
    <xf numFmtId="4" fontId="3" fillId="5" borderId="11" xfId="0" applyNumberFormat="1" applyFont="1" applyFill="1" applyBorder="1" applyAlignment="1">
      <alignment horizontal="right" vertical="top" wrapText="1"/>
    </xf>
    <xf numFmtId="2" fontId="3" fillId="5" borderId="11" xfId="0" applyNumberFormat="1" applyFont="1" applyFill="1" applyBorder="1" applyAlignment="1" applyProtection="1">
      <alignment horizontal="center" vertical="top" wrapText="1"/>
      <protection locked="0"/>
    </xf>
    <xf numFmtId="4" fontId="5" fillId="0" borderId="0" xfId="1" applyNumberFormat="1" applyFont="1" applyBorder="1" applyAlignment="1">
      <alignment vertical="center" wrapText="1"/>
    </xf>
    <xf numFmtId="0" fontId="3" fillId="0" borderId="13" xfId="0" applyFont="1" applyBorder="1" applyAlignment="1">
      <alignment horizontal="left" vertical="top" wrapText="1"/>
    </xf>
    <xf numFmtId="0" fontId="2" fillId="0" borderId="11" xfId="0" applyFont="1" applyFill="1" applyBorder="1" applyAlignment="1">
      <alignment horizontal="center" vertical="top" wrapText="1"/>
    </xf>
    <xf numFmtId="0" fontId="2" fillId="0" borderId="11" xfId="0" applyFont="1" applyBorder="1" applyAlignment="1">
      <alignment horizontal="center" vertical="top" wrapText="1"/>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2" fillId="9" borderId="13" xfId="0" applyFont="1" applyFill="1" applyBorder="1" applyAlignment="1">
      <alignment horizontal="center" vertical="top" wrapText="1"/>
    </xf>
    <xf numFmtId="0" fontId="2" fillId="9" borderId="15" xfId="0" applyFont="1" applyFill="1" applyBorder="1" applyAlignment="1">
      <alignment horizontal="center" vertical="top" wrapText="1"/>
    </xf>
    <xf numFmtId="0" fontId="2" fillId="9" borderId="12" xfId="0" applyFont="1" applyFill="1" applyBorder="1" applyAlignment="1">
      <alignment horizontal="center" vertical="top" wrapText="1"/>
    </xf>
    <xf numFmtId="4" fontId="2" fillId="9" borderId="0" xfId="0" applyNumberFormat="1" applyFont="1" applyFill="1" applyBorder="1" applyAlignment="1">
      <alignment vertical="center" wrapText="1"/>
    </xf>
    <xf numFmtId="4" fontId="2" fillId="9" borderId="0" xfId="0" applyNumberFormat="1" applyFont="1" applyFill="1" applyBorder="1" applyAlignment="1">
      <alignment horizontal="center" vertical="center" wrapText="1"/>
    </xf>
    <xf numFmtId="10" fontId="2" fillId="9" borderId="0"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top" wrapText="1"/>
      <protection locked="0"/>
    </xf>
    <xf numFmtId="0" fontId="14" fillId="0" borderId="11" xfId="0" applyFont="1" applyFill="1" applyBorder="1" applyAlignment="1" applyProtection="1">
      <alignment horizontal="left" vertical="top" wrapText="1"/>
      <protection locked="0"/>
    </xf>
    <xf numFmtId="0" fontId="19" fillId="0" borderId="10" xfId="0" applyFont="1" applyBorder="1" applyAlignment="1">
      <alignment vertical="top"/>
    </xf>
    <xf numFmtId="0" fontId="10" fillId="0" borderId="0" xfId="0" applyFont="1" applyBorder="1" applyAlignment="1">
      <alignment horizontal="center" wrapText="1"/>
    </xf>
    <xf numFmtId="0" fontId="19" fillId="0" borderId="0" xfId="0" applyFont="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4" fontId="24" fillId="0" borderId="11" xfId="0" applyNumberFormat="1" applyFont="1" applyFill="1" applyBorder="1" applyAlignment="1">
      <alignment horizontal="left" vertical="top"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eF3oDNhu-QcemnOm9G6oD0pSYblhIfO/view?usp=sharing" TargetMode="External"/><Relationship Id="rId3" Type="http://schemas.openxmlformats.org/officeDocument/2006/relationships/hyperlink" Target="https://drive.google.com/drive/folders/1QB1FLDqDL5MObBwTfKQMJ1iG8qxY-UtV?usp=sharing" TargetMode="External"/><Relationship Id="rId7" Type="http://schemas.openxmlformats.org/officeDocument/2006/relationships/hyperlink" Target="https://drive.google.com/file/d/1O_AYlNs6PgiO0utq-Jr0xMyoSDHFh0AY/view?usp=sharing" TargetMode="External"/><Relationship Id="rId2" Type="http://schemas.openxmlformats.org/officeDocument/2006/relationships/hyperlink" Target="https://drive.google.com/file/d/14SpONkbf82pEyTp2lrMfdWgT0UZC1vd4/view?usp=sharing" TargetMode="External"/><Relationship Id="rId1" Type="http://schemas.openxmlformats.org/officeDocument/2006/relationships/hyperlink" Target="https://drive.google.com/file/d/10Egv1tBMJikK1uos-VkFYOcBfe1kXwj8/view?usp=sharing" TargetMode="External"/><Relationship Id="rId6" Type="http://schemas.openxmlformats.org/officeDocument/2006/relationships/hyperlink" Target="https://drive.google.com/file/d/1O_AYlNs6PgiO0utq-Jr0xMyoSDHFh0AY/view?usp=sharing" TargetMode="External"/><Relationship Id="rId5" Type="http://schemas.openxmlformats.org/officeDocument/2006/relationships/hyperlink" Target="https://drive.google.com/file/d/1Ts-bJzRJWHUNm4aUqeASo3y1rJdlYFhY/view?usp=sharing" TargetMode="External"/><Relationship Id="rId4" Type="http://schemas.openxmlformats.org/officeDocument/2006/relationships/hyperlink" Target="https://drive.google.com/file/d/1oelgc73yBbj6QA54-ODMqcJ4xTHJEXAl/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view="pageBreakPreview" topLeftCell="C76" zoomScale="60" zoomScaleNormal="100" workbookViewId="0">
      <selection activeCell="I82" sqref="I82"/>
    </sheetView>
  </sheetViews>
  <sheetFormatPr defaultColWidth="9.109375" defaultRowHeight="14.4" x14ac:dyDescent="0.3"/>
  <cols>
    <col min="1" max="1" width="4.88671875" style="13" customWidth="1"/>
    <col min="2" max="2" width="48.88671875" style="2" customWidth="1"/>
    <col min="3" max="3" width="27.77734375" style="4" customWidth="1"/>
    <col min="4" max="7" width="18.88671875" style="4" customWidth="1"/>
    <col min="8" max="8" width="14" style="4" customWidth="1"/>
    <col min="9" max="9" width="16" style="4" customWidth="1"/>
    <col min="10" max="10" width="16.21875" style="4" customWidth="1"/>
    <col min="11" max="11" width="73.109375" style="4" customWidth="1"/>
    <col min="12" max="12" width="15.44140625" style="3" customWidth="1"/>
    <col min="13" max="13" width="13.88671875" style="3" hidden="1" customWidth="1"/>
    <col min="14" max="14" width="13.88671875" style="5" hidden="1" customWidth="1"/>
    <col min="15" max="15" width="13.88671875" style="7" hidden="1" customWidth="1"/>
    <col min="16" max="20" width="13.88671875" style="3" hidden="1" customWidth="1"/>
    <col min="21" max="21" width="10.109375" style="1" bestFit="1" customWidth="1"/>
    <col min="22" max="16384" width="9.109375" style="1"/>
  </cols>
  <sheetData>
    <row r="1" spans="1:20" s="40" customFormat="1" ht="34.200000000000003" customHeight="1" x14ac:dyDescent="0.3">
      <c r="A1" s="77"/>
      <c r="B1" s="78"/>
      <c r="C1" s="79"/>
      <c r="D1" s="79"/>
      <c r="E1" s="79"/>
      <c r="F1" s="79"/>
      <c r="G1" s="79"/>
      <c r="H1" s="79"/>
      <c r="I1" s="79"/>
      <c r="J1" s="79"/>
      <c r="K1" s="174" t="s">
        <v>75</v>
      </c>
      <c r="L1" s="174"/>
      <c r="M1" s="37"/>
      <c r="N1" s="38"/>
      <c r="O1" s="39"/>
      <c r="P1" s="37"/>
      <c r="Q1" s="37"/>
      <c r="R1" s="37"/>
      <c r="S1" s="37"/>
      <c r="T1" s="37"/>
    </row>
    <row r="2" spans="1:20" s="40" customFormat="1" ht="13.8" customHeight="1" x14ac:dyDescent="0.3">
      <c r="A2" s="77"/>
      <c r="B2" s="80"/>
      <c r="C2" s="81"/>
      <c r="D2" s="81"/>
      <c r="E2" s="81"/>
      <c r="F2" s="81"/>
      <c r="G2" s="81"/>
      <c r="H2" s="81"/>
      <c r="I2" s="81"/>
      <c r="J2" s="81"/>
      <c r="K2" s="81"/>
      <c r="L2" s="82"/>
      <c r="M2" s="37"/>
      <c r="N2" s="38"/>
      <c r="O2" s="39"/>
      <c r="P2" s="37"/>
      <c r="Q2" s="37"/>
      <c r="R2" s="37"/>
      <c r="S2" s="37"/>
      <c r="T2" s="37"/>
    </row>
    <row r="3" spans="1:20" s="42" customFormat="1" ht="53.4" customHeight="1" x14ac:dyDescent="0.35">
      <c r="A3" s="199"/>
      <c r="B3" s="200" t="s">
        <v>100</v>
      </c>
      <c r="C3" s="201"/>
      <c r="D3" s="201"/>
      <c r="E3" s="201"/>
      <c r="F3" s="201"/>
      <c r="G3" s="201"/>
      <c r="H3" s="201"/>
      <c r="I3" s="201"/>
      <c r="J3" s="201"/>
      <c r="K3" s="201"/>
      <c r="L3" s="201"/>
      <c r="M3" s="202"/>
      <c r="N3" s="203"/>
      <c r="O3" s="204"/>
      <c r="P3" s="202"/>
      <c r="Q3" s="202"/>
      <c r="R3" s="202"/>
      <c r="S3" s="202"/>
      <c r="T3" s="202"/>
    </row>
    <row r="4" spans="1:20" s="40" customFormat="1" ht="15" thickBot="1" x14ac:dyDescent="0.35">
      <c r="A4" s="13"/>
      <c r="B4" s="19"/>
      <c r="C4" s="83"/>
      <c r="D4" s="83"/>
      <c r="E4" s="83"/>
      <c r="F4" s="83"/>
      <c r="G4" s="83"/>
      <c r="H4" s="83"/>
      <c r="I4" s="83"/>
      <c r="J4" s="83"/>
      <c r="K4" s="84" t="s">
        <v>74</v>
      </c>
      <c r="L4" s="85"/>
      <c r="M4" s="20"/>
      <c r="N4" s="21"/>
      <c r="O4" s="22"/>
      <c r="P4" s="20"/>
      <c r="Q4" s="20"/>
      <c r="R4" s="20"/>
      <c r="S4" s="20"/>
      <c r="T4" s="20"/>
    </row>
    <row r="5" spans="1:20" s="68" customFormat="1" ht="136.19999999999999" customHeight="1" thickBot="1" x14ac:dyDescent="0.35">
      <c r="A5" s="205" t="s">
        <v>71</v>
      </c>
      <c r="B5" s="205" t="s">
        <v>70</v>
      </c>
      <c r="C5" s="205" t="s">
        <v>72</v>
      </c>
      <c r="D5" s="205" t="s">
        <v>73</v>
      </c>
      <c r="E5" s="206" t="s">
        <v>76</v>
      </c>
      <c r="F5" s="206" t="s">
        <v>101</v>
      </c>
      <c r="G5" s="206" t="s">
        <v>102</v>
      </c>
      <c r="H5" s="206" t="s">
        <v>77</v>
      </c>
      <c r="I5" s="206" t="s">
        <v>80</v>
      </c>
      <c r="J5" s="206" t="s">
        <v>78</v>
      </c>
      <c r="K5" s="206" t="s">
        <v>79</v>
      </c>
      <c r="L5" s="206" t="s">
        <v>81</v>
      </c>
      <c r="M5" s="207"/>
      <c r="N5" s="207" t="s">
        <v>31</v>
      </c>
      <c r="O5" s="208" t="s">
        <v>29</v>
      </c>
      <c r="P5" s="207"/>
      <c r="Q5" s="207" t="s">
        <v>39</v>
      </c>
      <c r="R5" s="207" t="s">
        <v>40</v>
      </c>
      <c r="S5" s="207" t="s">
        <v>41</v>
      </c>
      <c r="T5" s="207" t="s">
        <v>42</v>
      </c>
    </row>
    <row r="6" spans="1:20" s="40" customFormat="1" ht="37.200000000000003" customHeight="1" x14ac:dyDescent="0.3">
      <c r="A6" s="175" t="s">
        <v>0</v>
      </c>
      <c r="B6" s="175"/>
      <c r="C6" s="175"/>
      <c r="D6" s="175"/>
      <c r="E6" s="175"/>
      <c r="F6" s="175"/>
      <c r="G6" s="175"/>
      <c r="H6" s="175"/>
      <c r="I6" s="175"/>
      <c r="J6" s="175"/>
      <c r="K6" s="175"/>
      <c r="L6" s="175"/>
      <c r="M6" s="30"/>
      <c r="N6" s="11"/>
      <c r="O6" s="12"/>
      <c r="P6" s="16"/>
      <c r="Q6" s="16"/>
      <c r="R6" s="17"/>
      <c r="S6" s="16"/>
      <c r="T6" s="16"/>
    </row>
    <row r="7" spans="1:20" s="40" customFormat="1" ht="409.2" customHeight="1" thickBot="1" x14ac:dyDescent="0.35">
      <c r="A7" s="209" t="s">
        <v>17</v>
      </c>
      <c r="B7" s="210" t="s">
        <v>114</v>
      </c>
      <c r="C7" s="86" t="s">
        <v>1</v>
      </c>
      <c r="D7" s="86" t="s">
        <v>82</v>
      </c>
      <c r="E7" s="87">
        <v>18000</v>
      </c>
      <c r="F7" s="87">
        <v>11032.91</v>
      </c>
      <c r="G7" s="87">
        <v>11032.91</v>
      </c>
      <c r="H7" s="88">
        <f t="shared" ref="H7:H33" si="0">G7/E7*100</f>
        <v>61.293944444444449</v>
      </c>
      <c r="I7" s="87">
        <v>23.32</v>
      </c>
      <c r="J7" s="87">
        <v>0</v>
      </c>
      <c r="K7" s="75" t="s">
        <v>161</v>
      </c>
      <c r="L7" s="50"/>
      <c r="M7" s="114"/>
      <c r="N7" s="32" t="s">
        <v>30</v>
      </c>
      <c r="O7" s="6">
        <v>1</v>
      </c>
      <c r="P7" s="18" t="s">
        <v>37</v>
      </c>
      <c r="Q7" s="29">
        <v>1</v>
      </c>
      <c r="R7" s="29"/>
      <c r="S7" s="29"/>
      <c r="T7" s="29">
        <v>1</v>
      </c>
    </row>
    <row r="8" spans="1:20" s="41" customFormat="1" ht="382.2" customHeight="1" thickBot="1" x14ac:dyDescent="0.35">
      <c r="A8" s="209" t="s">
        <v>18</v>
      </c>
      <c r="B8" s="210" t="s">
        <v>115</v>
      </c>
      <c r="C8" s="86" t="s">
        <v>2</v>
      </c>
      <c r="D8" s="86" t="s">
        <v>82</v>
      </c>
      <c r="E8" s="87">
        <v>20328</v>
      </c>
      <c r="F8" s="87">
        <v>11902.9</v>
      </c>
      <c r="G8" s="87">
        <v>11902.9</v>
      </c>
      <c r="H8" s="88">
        <f t="shared" si="0"/>
        <v>58.554210940574578</v>
      </c>
      <c r="I8" s="87">
        <v>0</v>
      </c>
      <c r="J8" s="87">
        <v>0</v>
      </c>
      <c r="K8" s="50" t="s">
        <v>116</v>
      </c>
      <c r="L8" s="50"/>
      <c r="M8" s="114"/>
      <c r="N8" s="32" t="s">
        <v>30</v>
      </c>
      <c r="O8" s="6">
        <v>1</v>
      </c>
      <c r="P8" s="29" t="s">
        <v>38</v>
      </c>
      <c r="Q8" s="29">
        <v>1</v>
      </c>
      <c r="R8" s="29"/>
      <c r="S8" s="29"/>
      <c r="T8" s="10">
        <v>1</v>
      </c>
    </row>
    <row r="9" spans="1:20" s="40" customFormat="1" ht="228.6" customHeight="1" thickBot="1" x14ac:dyDescent="0.35">
      <c r="A9" s="209" t="s">
        <v>54</v>
      </c>
      <c r="B9" s="210" t="s">
        <v>117</v>
      </c>
      <c r="C9" s="211" t="s">
        <v>69</v>
      </c>
      <c r="D9" s="86" t="s">
        <v>82</v>
      </c>
      <c r="E9" s="87">
        <v>5000</v>
      </c>
      <c r="F9" s="87">
        <v>0</v>
      </c>
      <c r="G9" s="87">
        <v>0</v>
      </c>
      <c r="H9" s="88">
        <f t="shared" si="0"/>
        <v>0</v>
      </c>
      <c r="I9" s="87">
        <v>0</v>
      </c>
      <c r="J9" s="87">
        <v>0</v>
      </c>
      <c r="K9" s="50" t="s">
        <v>103</v>
      </c>
      <c r="L9" s="50"/>
      <c r="M9" s="27"/>
      <c r="N9" s="23">
        <v>5000</v>
      </c>
      <c r="O9" s="31" t="s">
        <v>53</v>
      </c>
      <c r="P9" s="24">
        <v>5000</v>
      </c>
      <c r="Q9" s="114"/>
      <c r="R9" s="114"/>
      <c r="S9" s="114"/>
      <c r="T9" s="212"/>
    </row>
    <row r="10" spans="1:20" s="40" customFormat="1" ht="232.2" customHeight="1" x14ac:dyDescent="0.3">
      <c r="A10" s="209" t="s">
        <v>19</v>
      </c>
      <c r="B10" s="213" t="s">
        <v>118</v>
      </c>
      <c r="C10" s="86" t="s">
        <v>3</v>
      </c>
      <c r="D10" s="86" t="s">
        <v>82</v>
      </c>
      <c r="E10" s="87">
        <v>25560</v>
      </c>
      <c r="F10" s="87">
        <v>8020.57</v>
      </c>
      <c r="G10" s="87">
        <v>8015.92</v>
      </c>
      <c r="H10" s="88">
        <f t="shared" si="0"/>
        <v>31.36118935837246</v>
      </c>
      <c r="I10" s="87">
        <v>0</v>
      </c>
      <c r="J10" s="87">
        <v>0</v>
      </c>
      <c r="K10" s="50" t="s">
        <v>119</v>
      </c>
      <c r="L10" s="50"/>
      <c r="M10" s="114"/>
      <c r="N10" s="170" t="s">
        <v>30</v>
      </c>
      <c r="O10" s="141">
        <v>1</v>
      </c>
      <c r="P10" s="153"/>
      <c r="Q10" s="153">
        <v>1</v>
      </c>
      <c r="R10" s="153"/>
      <c r="S10" s="153"/>
      <c r="T10" s="172"/>
    </row>
    <row r="11" spans="1:20" s="51" customFormat="1" ht="40.200000000000003" customHeight="1" x14ac:dyDescent="0.3">
      <c r="A11" s="89"/>
      <c r="B11" s="188" t="s">
        <v>86</v>
      </c>
      <c r="C11" s="189"/>
      <c r="D11" s="90" t="s">
        <v>82</v>
      </c>
      <c r="E11" s="91">
        <f>SUM(E7:E10)</f>
        <v>68888</v>
      </c>
      <c r="F11" s="91">
        <f t="shared" ref="F11:G11" si="1">SUM(F7:F10)</f>
        <v>30956.379999999997</v>
      </c>
      <c r="G11" s="91">
        <f t="shared" si="1"/>
        <v>30951.729999999996</v>
      </c>
      <c r="H11" s="92">
        <f t="shared" si="0"/>
        <v>44.930510393682496</v>
      </c>
      <c r="I11" s="91">
        <f>SUM(I7:I10)</f>
        <v>23.32</v>
      </c>
      <c r="J11" s="91">
        <f>SUM(J7:J10)</f>
        <v>0</v>
      </c>
      <c r="K11" s="93"/>
      <c r="L11" s="93"/>
      <c r="M11" s="214"/>
      <c r="N11" s="171"/>
      <c r="O11" s="142"/>
      <c r="P11" s="154"/>
      <c r="Q11" s="154"/>
      <c r="R11" s="154"/>
      <c r="S11" s="154"/>
      <c r="T11" s="173"/>
    </row>
    <row r="12" spans="1:20" s="40" customFormat="1" ht="35.25" customHeight="1" thickBot="1" x14ac:dyDescent="0.35">
      <c r="A12" s="175" t="s">
        <v>98</v>
      </c>
      <c r="B12" s="175"/>
      <c r="C12" s="175"/>
      <c r="D12" s="175"/>
      <c r="E12" s="175"/>
      <c r="F12" s="175"/>
      <c r="G12" s="175"/>
      <c r="H12" s="175"/>
      <c r="I12" s="175"/>
      <c r="J12" s="175"/>
      <c r="K12" s="175"/>
      <c r="L12" s="175"/>
      <c r="M12" s="70">
        <v>546149</v>
      </c>
      <c r="N12" s="32" t="s">
        <v>30</v>
      </c>
      <c r="O12" s="6">
        <v>1</v>
      </c>
      <c r="P12" s="29"/>
      <c r="Q12" s="29">
        <v>1</v>
      </c>
      <c r="R12" s="29"/>
      <c r="S12" s="29"/>
      <c r="T12" s="29">
        <v>1</v>
      </c>
    </row>
    <row r="13" spans="1:20" s="16" customFormat="1" ht="409.6" customHeight="1" thickBot="1" x14ac:dyDescent="0.35">
      <c r="A13" s="209" t="s">
        <v>20</v>
      </c>
      <c r="B13" s="210" t="s">
        <v>120</v>
      </c>
      <c r="C13" s="86" t="s">
        <v>4</v>
      </c>
      <c r="D13" s="86" t="s">
        <v>82</v>
      </c>
      <c r="E13" s="215">
        <v>666447.4</v>
      </c>
      <c r="F13" s="215">
        <v>475607.2</v>
      </c>
      <c r="G13" s="215">
        <v>469990.6</v>
      </c>
      <c r="H13" s="216">
        <f t="shared" si="0"/>
        <v>70.521784614959856</v>
      </c>
      <c r="I13" s="215">
        <v>2.5</v>
      </c>
      <c r="J13" s="215">
        <v>157.69999999999999</v>
      </c>
      <c r="K13" s="67" t="s">
        <v>121</v>
      </c>
      <c r="L13" s="50"/>
      <c r="M13" s="114">
        <v>531169</v>
      </c>
      <c r="N13" s="32" t="s">
        <v>30</v>
      </c>
      <c r="O13" s="6">
        <v>1</v>
      </c>
      <c r="P13" s="18" t="s">
        <v>33</v>
      </c>
      <c r="Q13" s="29">
        <v>1</v>
      </c>
      <c r="R13" s="29"/>
      <c r="S13" s="29"/>
      <c r="T13" s="9"/>
    </row>
    <row r="14" spans="1:20" s="16" customFormat="1" ht="36" customHeight="1" thickBot="1" x14ac:dyDescent="0.35">
      <c r="A14" s="129" t="s">
        <v>21</v>
      </c>
      <c r="B14" s="132" t="s">
        <v>122</v>
      </c>
      <c r="C14" s="126" t="s">
        <v>65</v>
      </c>
      <c r="D14" s="94" t="s">
        <v>83</v>
      </c>
      <c r="E14" s="95">
        <f>SUM(E15:E17)</f>
        <v>99073.57</v>
      </c>
      <c r="F14" s="95">
        <f t="shared" ref="F14:G14" si="2">SUM(F15:F17)</f>
        <v>29918.95</v>
      </c>
      <c r="G14" s="95">
        <f t="shared" si="2"/>
        <v>21450.629999999997</v>
      </c>
      <c r="H14" s="88">
        <f t="shared" si="0"/>
        <v>21.651213335705975</v>
      </c>
      <c r="I14" s="95">
        <f>SUM(I15:I17)</f>
        <v>0</v>
      </c>
      <c r="J14" s="95">
        <f>SUM(J15:J17)</f>
        <v>0</v>
      </c>
      <c r="K14" s="120" t="s">
        <v>123</v>
      </c>
      <c r="L14" s="123"/>
      <c r="M14" s="114"/>
      <c r="N14" s="32"/>
      <c r="O14" s="6"/>
      <c r="P14" s="18"/>
      <c r="Q14" s="29"/>
      <c r="R14" s="29"/>
      <c r="S14" s="29"/>
      <c r="T14" s="9"/>
    </row>
    <row r="15" spans="1:20" s="40" customFormat="1" ht="42.6" customHeight="1" thickBot="1" x14ac:dyDescent="0.35">
      <c r="A15" s="130"/>
      <c r="B15" s="133"/>
      <c r="C15" s="127"/>
      <c r="D15" s="86" t="s">
        <v>82</v>
      </c>
      <c r="E15" s="87">
        <v>40800</v>
      </c>
      <c r="F15" s="87">
        <v>22864</v>
      </c>
      <c r="G15" s="87">
        <v>14447.88</v>
      </c>
      <c r="H15" s="88">
        <f t="shared" si="0"/>
        <v>35.411470588235296</v>
      </c>
      <c r="I15" s="87">
        <v>0</v>
      </c>
      <c r="J15" s="87">
        <v>0</v>
      </c>
      <c r="K15" s="121"/>
      <c r="L15" s="124"/>
      <c r="M15" s="114"/>
      <c r="N15" s="32"/>
      <c r="O15" s="6"/>
      <c r="P15" s="18"/>
      <c r="Q15" s="29"/>
      <c r="R15" s="29"/>
      <c r="S15" s="29"/>
      <c r="T15" s="9"/>
    </row>
    <row r="16" spans="1:20" s="40" customFormat="1" ht="42.6" customHeight="1" thickBot="1" x14ac:dyDescent="0.35">
      <c r="A16" s="130"/>
      <c r="B16" s="133"/>
      <c r="C16" s="127"/>
      <c r="D16" s="86" t="s">
        <v>84</v>
      </c>
      <c r="E16" s="87">
        <v>20000</v>
      </c>
      <c r="F16" s="87">
        <v>0</v>
      </c>
      <c r="G16" s="87">
        <v>0</v>
      </c>
      <c r="H16" s="88">
        <f t="shared" si="0"/>
        <v>0</v>
      </c>
      <c r="I16" s="87">
        <v>0</v>
      </c>
      <c r="J16" s="87">
        <v>0</v>
      </c>
      <c r="K16" s="121"/>
      <c r="L16" s="124"/>
      <c r="M16" s="36"/>
      <c r="N16" s="43"/>
      <c r="O16" s="44"/>
      <c r="P16" s="217"/>
      <c r="Q16" s="29"/>
      <c r="R16" s="29"/>
      <c r="S16" s="29"/>
      <c r="T16" s="9"/>
    </row>
    <row r="17" spans="1:20" s="40" customFormat="1" ht="409.6" customHeight="1" thickBot="1" x14ac:dyDescent="0.35">
      <c r="A17" s="131"/>
      <c r="B17" s="134"/>
      <c r="C17" s="128"/>
      <c r="D17" s="86" t="s">
        <v>88</v>
      </c>
      <c r="E17" s="87">
        <v>38273.57</v>
      </c>
      <c r="F17" s="87">
        <v>7054.95</v>
      </c>
      <c r="G17" s="87">
        <v>7002.75</v>
      </c>
      <c r="H17" s="88">
        <f t="shared" si="0"/>
        <v>18.296568624249058</v>
      </c>
      <c r="I17" s="87">
        <v>0</v>
      </c>
      <c r="J17" s="87">
        <v>0</v>
      </c>
      <c r="K17" s="122"/>
      <c r="L17" s="125"/>
      <c r="M17" s="36"/>
      <c r="N17" s="43"/>
      <c r="O17" s="44"/>
      <c r="P17" s="217"/>
      <c r="Q17" s="29"/>
      <c r="R17" s="29"/>
      <c r="S17" s="29"/>
      <c r="T17" s="9"/>
    </row>
    <row r="18" spans="1:20" s="40" customFormat="1" ht="408.6" customHeight="1" thickBot="1" x14ac:dyDescent="0.35">
      <c r="A18" s="209" t="s">
        <v>22</v>
      </c>
      <c r="B18" s="210" t="s">
        <v>124</v>
      </c>
      <c r="C18" s="86" t="s">
        <v>5</v>
      </c>
      <c r="D18" s="86" t="s">
        <v>82</v>
      </c>
      <c r="E18" s="87">
        <v>32465</v>
      </c>
      <c r="F18" s="87">
        <v>11570.3</v>
      </c>
      <c r="G18" s="87">
        <v>10278</v>
      </c>
      <c r="H18" s="88">
        <f t="shared" si="0"/>
        <v>31.65870937933159</v>
      </c>
      <c r="I18" s="87">
        <v>0</v>
      </c>
      <c r="J18" s="87">
        <v>0</v>
      </c>
      <c r="K18" s="50" t="s">
        <v>125</v>
      </c>
      <c r="L18" s="50"/>
      <c r="M18" s="27">
        <v>12000</v>
      </c>
      <c r="N18" s="25">
        <v>12000</v>
      </c>
      <c r="O18" s="26"/>
      <c r="P18" s="24">
        <v>12000</v>
      </c>
      <c r="Q18" s="29"/>
      <c r="R18" s="29"/>
      <c r="S18" s="29"/>
      <c r="T18" s="9"/>
    </row>
    <row r="19" spans="1:20" s="16" customFormat="1" ht="409.2" customHeight="1" thickBot="1" x14ac:dyDescent="0.35">
      <c r="A19" s="209" t="s">
        <v>44</v>
      </c>
      <c r="B19" s="210" t="s">
        <v>126</v>
      </c>
      <c r="C19" s="86" t="s">
        <v>16</v>
      </c>
      <c r="D19" s="86" t="s">
        <v>82</v>
      </c>
      <c r="E19" s="87">
        <v>14675</v>
      </c>
      <c r="F19" s="87">
        <v>8560.39</v>
      </c>
      <c r="G19" s="87">
        <v>7846.72</v>
      </c>
      <c r="H19" s="88">
        <f t="shared" si="0"/>
        <v>53.469982964224869</v>
      </c>
      <c r="I19" s="87">
        <v>0</v>
      </c>
      <c r="J19" s="87">
        <v>0</v>
      </c>
      <c r="K19" s="67" t="s">
        <v>127</v>
      </c>
      <c r="L19" s="50"/>
      <c r="M19" s="27">
        <v>7400</v>
      </c>
      <c r="N19" s="25">
        <v>7400</v>
      </c>
      <c r="O19" s="26"/>
      <c r="P19" s="24">
        <v>7400</v>
      </c>
      <c r="Q19" s="29"/>
      <c r="R19" s="29"/>
      <c r="S19" s="29"/>
      <c r="T19" s="9"/>
    </row>
    <row r="20" spans="1:20" s="16" customFormat="1" ht="38.4" customHeight="1" thickBot="1" x14ac:dyDescent="0.35">
      <c r="A20" s="218" t="s">
        <v>45</v>
      </c>
      <c r="B20" s="132" t="s">
        <v>128</v>
      </c>
      <c r="C20" s="219" t="s">
        <v>93</v>
      </c>
      <c r="D20" s="220" t="s">
        <v>82</v>
      </c>
      <c r="E20" s="95">
        <f>SUM(E21:E23)</f>
        <v>7665</v>
      </c>
      <c r="F20" s="95">
        <f t="shared" ref="F20:G20" si="3">SUM(F21:F23)</f>
        <v>4000</v>
      </c>
      <c r="G20" s="95">
        <f t="shared" si="3"/>
        <v>3942.5</v>
      </c>
      <c r="H20" s="96">
        <f t="shared" si="0"/>
        <v>51.435094585779517</v>
      </c>
      <c r="I20" s="95">
        <f>SUM(I21:I23)</f>
        <v>3.9</v>
      </c>
      <c r="J20" s="95">
        <f>SUM(J21:J23)</f>
        <v>57.5</v>
      </c>
      <c r="K20" s="50"/>
      <c r="L20" s="50"/>
      <c r="M20" s="27"/>
      <c r="N20" s="23">
        <v>1370</v>
      </c>
      <c r="O20" s="31" t="s">
        <v>43</v>
      </c>
      <c r="P20" s="24">
        <v>1370</v>
      </c>
      <c r="Q20" s="29">
        <v>1</v>
      </c>
      <c r="R20" s="29"/>
      <c r="S20" s="29"/>
      <c r="T20" s="29">
        <v>1</v>
      </c>
    </row>
    <row r="21" spans="1:20" s="16" customFormat="1" ht="409.6" customHeight="1" thickBot="1" x14ac:dyDescent="0.35">
      <c r="A21" s="221"/>
      <c r="B21" s="133"/>
      <c r="C21" s="211" t="s">
        <v>66</v>
      </c>
      <c r="D21" s="86" t="s">
        <v>82</v>
      </c>
      <c r="E21" s="87">
        <v>5715</v>
      </c>
      <c r="F21" s="87">
        <v>2845.2</v>
      </c>
      <c r="G21" s="87">
        <v>2845.2</v>
      </c>
      <c r="H21" s="88">
        <f t="shared" si="0"/>
        <v>49.784776902887131</v>
      </c>
      <c r="I21" s="87">
        <v>0</v>
      </c>
      <c r="J21" s="87">
        <v>0</v>
      </c>
      <c r="K21" s="50" t="s">
        <v>129</v>
      </c>
      <c r="L21" s="50"/>
      <c r="M21" s="45"/>
      <c r="N21" s="65"/>
      <c r="O21" s="66"/>
      <c r="P21" s="48"/>
      <c r="Q21" s="29"/>
      <c r="R21" s="29"/>
      <c r="S21" s="29"/>
      <c r="T21" s="29"/>
    </row>
    <row r="22" spans="1:20" s="16" customFormat="1" ht="188.4" customHeight="1" thickBot="1" x14ac:dyDescent="0.35">
      <c r="A22" s="221"/>
      <c r="B22" s="133"/>
      <c r="C22" s="211" t="s">
        <v>92</v>
      </c>
      <c r="D22" s="86" t="s">
        <v>82</v>
      </c>
      <c r="E22" s="87">
        <v>1000</v>
      </c>
      <c r="F22" s="87">
        <v>453.4</v>
      </c>
      <c r="G22" s="87">
        <v>395.9</v>
      </c>
      <c r="H22" s="88">
        <f t="shared" si="0"/>
        <v>39.589999999999996</v>
      </c>
      <c r="I22" s="87">
        <v>3.9</v>
      </c>
      <c r="J22" s="87">
        <v>57.5</v>
      </c>
      <c r="K22" s="50" t="s">
        <v>130</v>
      </c>
      <c r="L22" s="50"/>
      <c r="M22" s="45"/>
      <c r="N22" s="65"/>
      <c r="O22" s="66"/>
      <c r="P22" s="48"/>
      <c r="Q22" s="29"/>
      <c r="R22" s="29"/>
      <c r="S22" s="29"/>
      <c r="T22" s="29"/>
    </row>
    <row r="23" spans="1:20" s="16" customFormat="1" ht="75" customHeight="1" thickBot="1" x14ac:dyDescent="0.35">
      <c r="A23" s="222"/>
      <c r="B23" s="134"/>
      <c r="C23" s="211" t="s">
        <v>91</v>
      </c>
      <c r="D23" s="86" t="s">
        <v>82</v>
      </c>
      <c r="E23" s="87">
        <v>950</v>
      </c>
      <c r="F23" s="87">
        <v>701.4</v>
      </c>
      <c r="G23" s="87">
        <v>701.4</v>
      </c>
      <c r="H23" s="88">
        <f t="shared" si="0"/>
        <v>73.831578947368413</v>
      </c>
      <c r="I23" s="87">
        <v>0</v>
      </c>
      <c r="J23" s="87">
        <v>0</v>
      </c>
      <c r="K23" s="50" t="s">
        <v>113</v>
      </c>
      <c r="L23" s="50"/>
      <c r="M23" s="45"/>
      <c r="N23" s="65"/>
      <c r="O23" s="66"/>
      <c r="P23" s="48"/>
      <c r="Q23" s="29"/>
      <c r="R23" s="29"/>
      <c r="S23" s="29"/>
      <c r="T23" s="29"/>
    </row>
    <row r="24" spans="1:20" s="40" customFormat="1" ht="408.6" customHeight="1" thickBot="1" x14ac:dyDescent="0.35">
      <c r="A24" s="209" t="s">
        <v>55</v>
      </c>
      <c r="B24" s="223" t="s">
        <v>131</v>
      </c>
      <c r="C24" s="211" t="s">
        <v>65</v>
      </c>
      <c r="D24" s="86" t="s">
        <v>82</v>
      </c>
      <c r="E24" s="87">
        <v>1348</v>
      </c>
      <c r="F24" s="87">
        <v>478.5</v>
      </c>
      <c r="G24" s="87">
        <v>325.60000000000002</v>
      </c>
      <c r="H24" s="88">
        <f t="shared" si="0"/>
        <v>24.154302670623149</v>
      </c>
      <c r="I24" s="87">
        <v>0</v>
      </c>
      <c r="J24" s="87">
        <v>0</v>
      </c>
      <c r="K24" s="50" t="s">
        <v>132</v>
      </c>
      <c r="L24" s="50"/>
      <c r="M24" s="114"/>
      <c r="N24" s="32" t="s">
        <v>30</v>
      </c>
      <c r="O24" s="6">
        <v>0.9</v>
      </c>
      <c r="P24" s="29"/>
      <c r="Q24" s="29">
        <v>1</v>
      </c>
      <c r="R24" s="29"/>
      <c r="S24" s="29"/>
      <c r="T24" s="29">
        <v>1</v>
      </c>
    </row>
    <row r="25" spans="1:20" s="16" customFormat="1" ht="37.799999999999997" customHeight="1" thickBot="1" x14ac:dyDescent="0.35">
      <c r="A25" s="218" t="s">
        <v>46</v>
      </c>
      <c r="B25" s="132" t="s">
        <v>133</v>
      </c>
      <c r="C25" s="220" t="s">
        <v>93</v>
      </c>
      <c r="D25" s="220" t="s">
        <v>82</v>
      </c>
      <c r="E25" s="95">
        <f>SUM(E26:E27)</f>
        <v>41832.1</v>
      </c>
      <c r="F25" s="95">
        <f t="shared" ref="F25:G25" si="4">SUM(F26:F27)</f>
        <v>27954.800000000003</v>
      </c>
      <c r="G25" s="95">
        <f t="shared" si="4"/>
        <v>27689</v>
      </c>
      <c r="H25" s="96">
        <f t="shared" si="0"/>
        <v>66.190796063310231</v>
      </c>
      <c r="I25" s="95">
        <f>SUM(I26:I27)</f>
        <v>0</v>
      </c>
      <c r="J25" s="95">
        <f>SUM(J26:J27)</f>
        <v>0</v>
      </c>
      <c r="K25" s="50"/>
      <c r="L25" s="50"/>
      <c r="M25" s="114"/>
      <c r="N25" s="32" t="s">
        <v>30</v>
      </c>
      <c r="O25" s="6">
        <v>0.9</v>
      </c>
      <c r="P25" s="29"/>
      <c r="Q25" s="29">
        <v>1</v>
      </c>
      <c r="R25" s="29"/>
      <c r="S25" s="29"/>
      <c r="T25" s="29">
        <v>1</v>
      </c>
    </row>
    <row r="26" spans="1:20" s="16" customFormat="1" ht="401.4" customHeight="1" thickBot="1" x14ac:dyDescent="0.35">
      <c r="A26" s="221"/>
      <c r="B26" s="133"/>
      <c r="C26" s="86" t="s">
        <v>6</v>
      </c>
      <c r="D26" s="86" t="s">
        <v>82</v>
      </c>
      <c r="E26" s="87">
        <v>41082.1</v>
      </c>
      <c r="F26" s="87">
        <v>27939.4</v>
      </c>
      <c r="G26" s="87">
        <v>27689</v>
      </c>
      <c r="H26" s="88">
        <f t="shared" si="0"/>
        <v>67.399183586038689</v>
      </c>
      <c r="I26" s="87">
        <v>0</v>
      </c>
      <c r="J26" s="87">
        <v>0</v>
      </c>
      <c r="K26" s="67" t="s">
        <v>111</v>
      </c>
      <c r="L26" s="50"/>
      <c r="M26" s="114"/>
      <c r="N26" s="32"/>
      <c r="O26" s="6"/>
      <c r="P26" s="29"/>
      <c r="Q26" s="29"/>
      <c r="R26" s="29"/>
      <c r="S26" s="29"/>
      <c r="T26" s="29"/>
    </row>
    <row r="27" spans="1:20" s="16" customFormat="1" ht="74.400000000000006" customHeight="1" thickBot="1" x14ac:dyDescent="0.35">
      <c r="A27" s="222"/>
      <c r="B27" s="134"/>
      <c r="C27" s="86" t="s">
        <v>96</v>
      </c>
      <c r="D27" s="86" t="s">
        <v>82</v>
      </c>
      <c r="E27" s="87">
        <v>750</v>
      </c>
      <c r="F27" s="87">
        <v>15.4</v>
      </c>
      <c r="G27" s="87">
        <v>0</v>
      </c>
      <c r="H27" s="88">
        <f t="shared" si="0"/>
        <v>0</v>
      </c>
      <c r="I27" s="87">
        <v>0</v>
      </c>
      <c r="J27" s="87">
        <v>0</v>
      </c>
      <c r="K27" s="50" t="s">
        <v>110</v>
      </c>
      <c r="L27" s="50"/>
      <c r="M27" s="114"/>
      <c r="N27" s="32"/>
      <c r="O27" s="6"/>
      <c r="P27" s="29"/>
      <c r="Q27" s="29"/>
      <c r="R27" s="29"/>
      <c r="S27" s="29"/>
      <c r="T27" s="29"/>
    </row>
    <row r="28" spans="1:20" s="16" customFormat="1" ht="408.6" customHeight="1" thickBot="1" x14ac:dyDescent="0.35">
      <c r="A28" s="209" t="s">
        <v>56</v>
      </c>
      <c r="B28" s="210" t="s">
        <v>134</v>
      </c>
      <c r="C28" s="86" t="s">
        <v>6</v>
      </c>
      <c r="D28" s="86" t="s">
        <v>82</v>
      </c>
      <c r="E28" s="87">
        <v>62300.7</v>
      </c>
      <c r="F28" s="87">
        <v>36414.400000000001</v>
      </c>
      <c r="G28" s="87">
        <v>36183.699999999997</v>
      </c>
      <c r="H28" s="88">
        <f t="shared" si="0"/>
        <v>58.079122706486444</v>
      </c>
      <c r="I28" s="87">
        <v>0</v>
      </c>
      <c r="J28" s="87">
        <v>0</v>
      </c>
      <c r="K28" s="50" t="s">
        <v>135</v>
      </c>
      <c r="L28" s="50"/>
      <c r="M28" s="114"/>
      <c r="N28" s="32" t="s">
        <v>30</v>
      </c>
      <c r="O28" s="6">
        <v>1</v>
      </c>
      <c r="P28" s="18" t="s">
        <v>32</v>
      </c>
      <c r="Q28" s="29">
        <v>1</v>
      </c>
      <c r="R28" s="29"/>
      <c r="S28" s="29"/>
      <c r="T28" s="9"/>
    </row>
    <row r="29" spans="1:20" s="40" customFormat="1" ht="36" customHeight="1" thickBot="1" x14ac:dyDescent="0.35">
      <c r="A29" s="129" t="s">
        <v>57</v>
      </c>
      <c r="B29" s="132" t="s">
        <v>136</v>
      </c>
      <c r="C29" s="129" t="s">
        <v>7</v>
      </c>
      <c r="D29" s="94" t="s">
        <v>83</v>
      </c>
      <c r="E29" s="95">
        <f>SUM(E30:E31)</f>
        <v>11194.08</v>
      </c>
      <c r="F29" s="95">
        <f t="shared" ref="F29:G29" si="5">SUM(F30:F31)</f>
        <v>7199.35</v>
      </c>
      <c r="G29" s="95">
        <f t="shared" si="5"/>
        <v>7199.35</v>
      </c>
      <c r="H29" s="96">
        <f t="shared" si="0"/>
        <v>64.313905207038019</v>
      </c>
      <c r="I29" s="95">
        <f>SUM(I30:I31)</f>
        <v>0</v>
      </c>
      <c r="J29" s="95">
        <f>SUM(J30:J31)</f>
        <v>0</v>
      </c>
      <c r="K29" s="123" t="s">
        <v>104</v>
      </c>
      <c r="L29" s="126"/>
      <c r="M29" s="114"/>
      <c r="N29" s="32"/>
      <c r="O29" s="6"/>
      <c r="P29" s="18"/>
      <c r="Q29" s="29"/>
      <c r="R29" s="29"/>
      <c r="S29" s="29"/>
      <c r="T29" s="9"/>
    </row>
    <row r="30" spans="1:20" s="40" customFormat="1" ht="46.8" customHeight="1" thickBot="1" x14ac:dyDescent="0.35">
      <c r="A30" s="130"/>
      <c r="B30" s="133"/>
      <c r="C30" s="130"/>
      <c r="D30" s="86" t="s">
        <v>82</v>
      </c>
      <c r="E30" s="87">
        <v>8000</v>
      </c>
      <c r="F30" s="87">
        <v>4005.27</v>
      </c>
      <c r="G30" s="87">
        <v>4005.27</v>
      </c>
      <c r="H30" s="88">
        <f t="shared" si="0"/>
        <v>50.065875000000005</v>
      </c>
      <c r="I30" s="87">
        <v>0</v>
      </c>
      <c r="J30" s="87">
        <v>0</v>
      </c>
      <c r="K30" s="124"/>
      <c r="L30" s="127"/>
      <c r="M30" s="114"/>
      <c r="N30" s="32" t="s">
        <v>30</v>
      </c>
      <c r="O30" s="6">
        <v>1</v>
      </c>
      <c r="P30" s="18" t="s">
        <v>34</v>
      </c>
      <c r="Q30" s="29">
        <v>1</v>
      </c>
      <c r="R30" s="29"/>
      <c r="S30" s="29"/>
      <c r="T30" s="9"/>
    </row>
    <row r="31" spans="1:20" s="40" customFormat="1" ht="187.2" customHeight="1" thickBot="1" x14ac:dyDescent="0.35">
      <c r="A31" s="131"/>
      <c r="B31" s="134"/>
      <c r="C31" s="131"/>
      <c r="D31" s="86" t="s">
        <v>88</v>
      </c>
      <c r="E31" s="87">
        <v>3194.08</v>
      </c>
      <c r="F31" s="87">
        <v>3194.08</v>
      </c>
      <c r="G31" s="87">
        <v>3194.08</v>
      </c>
      <c r="H31" s="88">
        <f t="shared" si="0"/>
        <v>100</v>
      </c>
      <c r="I31" s="87">
        <v>0</v>
      </c>
      <c r="J31" s="87">
        <v>0</v>
      </c>
      <c r="K31" s="125"/>
      <c r="L31" s="128"/>
      <c r="M31" s="114"/>
      <c r="N31" s="32"/>
      <c r="O31" s="6"/>
      <c r="P31" s="18"/>
      <c r="Q31" s="29"/>
      <c r="R31" s="29"/>
      <c r="S31" s="29"/>
      <c r="T31" s="9"/>
    </row>
    <row r="32" spans="1:20" s="40" customFormat="1" ht="307.2" customHeight="1" thickBot="1" x14ac:dyDescent="0.35">
      <c r="A32" s="209" t="s">
        <v>23</v>
      </c>
      <c r="B32" s="210" t="s">
        <v>137</v>
      </c>
      <c r="C32" s="211" t="s">
        <v>65</v>
      </c>
      <c r="D32" s="86" t="s">
        <v>82</v>
      </c>
      <c r="E32" s="87">
        <v>2500</v>
      </c>
      <c r="F32" s="87">
        <v>984</v>
      </c>
      <c r="G32" s="87">
        <v>984</v>
      </c>
      <c r="H32" s="88">
        <f t="shared" si="0"/>
        <v>39.36</v>
      </c>
      <c r="I32" s="87">
        <v>0</v>
      </c>
      <c r="J32" s="87">
        <v>0</v>
      </c>
      <c r="K32" s="50" t="s">
        <v>138</v>
      </c>
      <c r="L32" s="50"/>
      <c r="M32" s="114"/>
      <c r="N32" s="32" t="s">
        <v>30</v>
      </c>
      <c r="O32" s="6">
        <v>1</v>
      </c>
      <c r="P32" s="18" t="s">
        <v>35</v>
      </c>
      <c r="Q32" s="29">
        <v>1</v>
      </c>
      <c r="R32" s="29"/>
      <c r="S32" s="29"/>
      <c r="T32" s="9"/>
    </row>
    <row r="33" spans="1:20" s="16" customFormat="1" ht="408.6" customHeight="1" thickBot="1" x14ac:dyDescent="0.35">
      <c r="A33" s="209" t="s">
        <v>24</v>
      </c>
      <c r="B33" s="210" t="s">
        <v>139</v>
      </c>
      <c r="C33" s="211" t="s">
        <v>105</v>
      </c>
      <c r="D33" s="86" t="s">
        <v>82</v>
      </c>
      <c r="E33" s="87">
        <v>47100</v>
      </c>
      <c r="F33" s="87">
        <v>30746.07</v>
      </c>
      <c r="G33" s="87">
        <v>30746.07</v>
      </c>
      <c r="H33" s="88">
        <f t="shared" si="0"/>
        <v>65.278280254777059</v>
      </c>
      <c r="I33" s="87">
        <v>0</v>
      </c>
      <c r="J33" s="87">
        <v>0</v>
      </c>
      <c r="K33" s="67" t="s">
        <v>140</v>
      </c>
      <c r="L33" s="50"/>
      <c r="M33" s="114"/>
      <c r="N33" s="32" t="s">
        <v>30</v>
      </c>
      <c r="O33" s="6">
        <v>1</v>
      </c>
      <c r="P33" s="29"/>
      <c r="Q33" s="29">
        <v>1</v>
      </c>
      <c r="R33" s="29"/>
      <c r="S33" s="29"/>
      <c r="T33" s="9"/>
    </row>
    <row r="34" spans="1:20" s="16" customFormat="1" ht="34.200000000000003" customHeight="1" thickBot="1" x14ac:dyDescent="0.35">
      <c r="A34" s="129" t="s">
        <v>25</v>
      </c>
      <c r="B34" s="132" t="s">
        <v>141</v>
      </c>
      <c r="C34" s="129" t="s">
        <v>10</v>
      </c>
      <c r="D34" s="94" t="s">
        <v>83</v>
      </c>
      <c r="E34" s="95">
        <f>SUM(E35:E36)</f>
        <v>5573</v>
      </c>
      <c r="F34" s="95">
        <f t="shared" ref="F34:G34" si="6">SUM(F35:F36)</f>
        <v>3840.76</v>
      </c>
      <c r="G34" s="95">
        <f t="shared" si="6"/>
        <v>3840.76</v>
      </c>
      <c r="H34" s="96">
        <f t="shared" ref="H34:H42" si="7">G34/E34*100</f>
        <v>68.917279741611353</v>
      </c>
      <c r="I34" s="95">
        <f>SUM(I35:I36)</f>
        <v>0</v>
      </c>
      <c r="J34" s="95">
        <f>SUM(J35:J36)</f>
        <v>0</v>
      </c>
      <c r="K34" s="76"/>
      <c r="L34" s="123"/>
      <c r="M34" s="114"/>
      <c r="N34" s="32"/>
      <c r="O34" s="6"/>
      <c r="P34" s="29"/>
      <c r="Q34" s="29"/>
      <c r="R34" s="29"/>
      <c r="S34" s="29"/>
      <c r="T34" s="9"/>
    </row>
    <row r="35" spans="1:20" s="16" customFormat="1" ht="148.19999999999999" customHeight="1" thickBot="1" x14ac:dyDescent="0.35">
      <c r="A35" s="130"/>
      <c r="B35" s="133"/>
      <c r="C35" s="130"/>
      <c r="D35" s="86" t="s">
        <v>82</v>
      </c>
      <c r="E35" s="87">
        <v>4573</v>
      </c>
      <c r="F35" s="87">
        <v>3040.76</v>
      </c>
      <c r="G35" s="87">
        <v>3040.76</v>
      </c>
      <c r="H35" s="88">
        <f t="shared" si="7"/>
        <v>66.493767767329985</v>
      </c>
      <c r="I35" s="87">
        <v>0</v>
      </c>
      <c r="J35" s="87">
        <v>0</v>
      </c>
      <c r="K35" s="76" t="s">
        <v>142</v>
      </c>
      <c r="L35" s="124"/>
      <c r="M35" s="36"/>
      <c r="N35" s="43"/>
      <c r="O35" s="44"/>
      <c r="P35" s="36"/>
      <c r="Q35" s="29"/>
      <c r="R35" s="29"/>
      <c r="S35" s="29"/>
      <c r="T35" s="9"/>
    </row>
    <row r="36" spans="1:20" s="16" customFormat="1" ht="81" customHeight="1" thickBot="1" x14ac:dyDescent="0.35">
      <c r="A36" s="131"/>
      <c r="B36" s="134"/>
      <c r="C36" s="131"/>
      <c r="D36" s="86" t="s">
        <v>84</v>
      </c>
      <c r="E36" s="87">
        <v>1000</v>
      </c>
      <c r="F36" s="87">
        <v>800</v>
      </c>
      <c r="G36" s="87">
        <v>800</v>
      </c>
      <c r="H36" s="88">
        <f t="shared" si="7"/>
        <v>80</v>
      </c>
      <c r="I36" s="87">
        <v>0</v>
      </c>
      <c r="J36" s="87">
        <v>0</v>
      </c>
      <c r="K36" s="76" t="s">
        <v>143</v>
      </c>
      <c r="L36" s="125"/>
      <c r="M36" s="36"/>
      <c r="N36" s="43"/>
      <c r="O36" s="44"/>
      <c r="P36" s="36"/>
      <c r="Q36" s="29"/>
      <c r="R36" s="29"/>
      <c r="S36" s="29"/>
      <c r="T36" s="9"/>
    </row>
    <row r="37" spans="1:20" s="40" customFormat="1" ht="409.2" customHeight="1" thickBot="1" x14ac:dyDescent="0.35">
      <c r="A37" s="209" t="s">
        <v>26</v>
      </c>
      <c r="B37" s="210" t="s">
        <v>144</v>
      </c>
      <c r="C37" s="86" t="s">
        <v>8</v>
      </c>
      <c r="D37" s="86" t="s">
        <v>82</v>
      </c>
      <c r="E37" s="87">
        <v>52833.4</v>
      </c>
      <c r="F37" s="87">
        <v>48077.82</v>
      </c>
      <c r="G37" s="87">
        <v>25397.13</v>
      </c>
      <c r="H37" s="88">
        <f t="shared" si="7"/>
        <v>48.07021694609849</v>
      </c>
      <c r="I37" s="87">
        <v>0</v>
      </c>
      <c r="J37" s="87">
        <v>0</v>
      </c>
      <c r="K37" s="75" t="s">
        <v>145</v>
      </c>
      <c r="L37" s="50"/>
      <c r="M37" s="27">
        <v>100</v>
      </c>
      <c r="N37" s="23">
        <v>100</v>
      </c>
      <c r="O37" s="26"/>
      <c r="P37" s="24">
        <v>100</v>
      </c>
      <c r="Q37" s="29">
        <v>1</v>
      </c>
      <c r="R37" s="29"/>
      <c r="S37" s="29"/>
      <c r="T37" s="9"/>
    </row>
    <row r="38" spans="1:20" s="40" customFormat="1" ht="52.8" customHeight="1" x14ac:dyDescent="0.3">
      <c r="A38" s="209" t="s">
        <v>27</v>
      </c>
      <c r="B38" s="210" t="s">
        <v>146</v>
      </c>
      <c r="C38" s="211" t="s">
        <v>4</v>
      </c>
      <c r="D38" s="86" t="s">
        <v>82</v>
      </c>
      <c r="E38" s="87">
        <v>100</v>
      </c>
      <c r="F38" s="87">
        <v>0</v>
      </c>
      <c r="G38" s="87">
        <v>0</v>
      </c>
      <c r="H38" s="88">
        <f t="shared" si="7"/>
        <v>0</v>
      </c>
      <c r="I38" s="87">
        <v>0</v>
      </c>
      <c r="J38" s="87">
        <v>0</v>
      </c>
      <c r="K38" s="50" t="s">
        <v>106</v>
      </c>
      <c r="L38" s="50"/>
      <c r="M38" s="45"/>
      <c r="N38" s="46"/>
      <c r="O38" s="47"/>
      <c r="P38" s="48"/>
      <c r="Q38" s="36"/>
      <c r="R38" s="114"/>
      <c r="S38" s="36"/>
      <c r="T38" s="49"/>
    </row>
    <row r="39" spans="1:20" s="16" customFormat="1" ht="37.200000000000003" customHeight="1" x14ac:dyDescent="0.3">
      <c r="A39" s="224"/>
      <c r="B39" s="164" t="s">
        <v>97</v>
      </c>
      <c r="C39" s="165"/>
      <c r="D39" s="97" t="s">
        <v>83</v>
      </c>
      <c r="E39" s="98">
        <f>SUM(E40:E42)</f>
        <v>1048301.33</v>
      </c>
      <c r="F39" s="98">
        <f t="shared" ref="F39:G39" si="8">SUM(F40:F42)</f>
        <v>688546.62</v>
      </c>
      <c r="G39" s="98">
        <f t="shared" si="8"/>
        <v>649068.13999999978</v>
      </c>
      <c r="H39" s="109">
        <f t="shared" si="7"/>
        <v>61.916180150224534</v>
      </c>
      <c r="I39" s="98">
        <f>SUM(I40:I42)</f>
        <v>6.4</v>
      </c>
      <c r="J39" s="98">
        <f>SUM(J40:J42)</f>
        <v>215.2</v>
      </c>
      <c r="K39" s="143"/>
      <c r="L39" s="146"/>
      <c r="M39" s="45"/>
      <c r="N39" s="46"/>
      <c r="O39" s="47"/>
      <c r="P39" s="48"/>
      <c r="Q39" s="36"/>
      <c r="R39" s="114"/>
      <c r="S39" s="36"/>
      <c r="T39" s="49"/>
    </row>
    <row r="40" spans="1:20" s="16" customFormat="1" ht="38.4" customHeight="1" x14ac:dyDescent="0.3">
      <c r="A40" s="225"/>
      <c r="B40" s="166"/>
      <c r="C40" s="167"/>
      <c r="D40" s="90" t="s">
        <v>82</v>
      </c>
      <c r="E40" s="91">
        <f>SUM(E13,E15,E18:E20,E24:E25,E28,E30:E33,E35,E37:E38)</f>
        <v>985833.67999999993</v>
      </c>
      <c r="F40" s="91">
        <f t="shared" ref="F40:G40" si="9">SUM(F13,F15,F18:F20,F24:F25,F28,F30:F33,F35,F37:F38)</f>
        <v>677497.59</v>
      </c>
      <c r="G40" s="91">
        <f t="shared" si="9"/>
        <v>638071.30999999982</v>
      </c>
      <c r="H40" s="99">
        <f>G40/E40*100</f>
        <v>64.724032354017353</v>
      </c>
      <c r="I40" s="91">
        <f>SUM(I13,I15,I18:I20,I24:I25,I28,I30:I33,I35,I37:I38)</f>
        <v>6.4</v>
      </c>
      <c r="J40" s="91">
        <f>SUM(J13,J15,J18:J20,J24:J25,J28,J30:J33,J35,J37:J38)</f>
        <v>215.2</v>
      </c>
      <c r="K40" s="144"/>
      <c r="L40" s="147"/>
      <c r="M40" s="45"/>
      <c r="N40" s="46"/>
      <c r="O40" s="47"/>
      <c r="P40" s="48"/>
      <c r="Q40" s="36"/>
      <c r="R40" s="114"/>
      <c r="S40" s="36"/>
      <c r="T40" s="49"/>
    </row>
    <row r="41" spans="1:20" s="16" customFormat="1" ht="33.6" customHeight="1" x14ac:dyDescent="0.3">
      <c r="A41" s="225"/>
      <c r="B41" s="166"/>
      <c r="C41" s="167"/>
      <c r="D41" s="90" t="s">
        <v>84</v>
      </c>
      <c r="E41" s="91">
        <f>SUM(E16,E36)</f>
        <v>21000</v>
      </c>
      <c r="F41" s="91">
        <f t="shared" ref="F41:G41" si="10">SUM(F16,F36)</f>
        <v>800</v>
      </c>
      <c r="G41" s="91">
        <f t="shared" si="10"/>
        <v>800</v>
      </c>
      <c r="H41" s="99">
        <f t="shared" si="7"/>
        <v>3.8095238095238098</v>
      </c>
      <c r="I41" s="91">
        <f>SUM(I16,I36)</f>
        <v>0</v>
      </c>
      <c r="J41" s="91">
        <f>SUM(J16,J36)</f>
        <v>0</v>
      </c>
      <c r="K41" s="145"/>
      <c r="L41" s="148"/>
      <c r="M41" s="30"/>
      <c r="N41" s="11"/>
      <c r="O41" s="12"/>
      <c r="R41" s="17"/>
    </row>
    <row r="42" spans="1:20" s="16" customFormat="1" ht="33.6" customHeight="1" x14ac:dyDescent="0.3">
      <c r="A42" s="226"/>
      <c r="B42" s="168"/>
      <c r="C42" s="169"/>
      <c r="D42" s="90" t="s">
        <v>88</v>
      </c>
      <c r="E42" s="91">
        <f>SUM(E17,E31)</f>
        <v>41467.65</v>
      </c>
      <c r="F42" s="91">
        <f t="shared" ref="F42:G42" si="11">SUM(F17,F31)</f>
        <v>10249.029999999999</v>
      </c>
      <c r="G42" s="91">
        <f t="shared" si="11"/>
        <v>10196.83</v>
      </c>
      <c r="H42" s="99">
        <f t="shared" si="7"/>
        <v>24.589842925750556</v>
      </c>
      <c r="I42" s="91">
        <f>SUM(I17,I31)</f>
        <v>0</v>
      </c>
      <c r="J42" s="91">
        <f>SUM(J17,J31)</f>
        <v>0</v>
      </c>
      <c r="K42" s="110"/>
      <c r="L42" s="115"/>
      <c r="M42" s="30"/>
      <c r="N42" s="74"/>
      <c r="O42" s="74"/>
      <c r="R42" s="17"/>
    </row>
    <row r="43" spans="1:20" s="40" customFormat="1" ht="49.5" customHeight="1" thickBot="1" x14ac:dyDescent="0.35">
      <c r="A43" s="175" t="s">
        <v>9</v>
      </c>
      <c r="B43" s="175"/>
      <c r="C43" s="175"/>
      <c r="D43" s="175"/>
      <c r="E43" s="175"/>
      <c r="F43" s="175"/>
      <c r="G43" s="175"/>
      <c r="H43" s="175"/>
      <c r="I43" s="175"/>
      <c r="J43" s="175"/>
      <c r="K43" s="175"/>
      <c r="L43" s="175"/>
      <c r="M43" s="114"/>
      <c r="N43" s="32" t="s">
        <v>30</v>
      </c>
      <c r="O43" s="6">
        <v>1</v>
      </c>
      <c r="P43" s="18" t="s">
        <v>36</v>
      </c>
      <c r="Q43" s="29">
        <v>1</v>
      </c>
      <c r="R43" s="29"/>
      <c r="S43" s="29"/>
      <c r="T43" s="9"/>
    </row>
    <row r="44" spans="1:20" s="16" customFormat="1" ht="154.19999999999999" customHeight="1" thickBot="1" x14ac:dyDescent="0.35">
      <c r="A44" s="209" t="s">
        <v>50</v>
      </c>
      <c r="B44" s="210" t="s">
        <v>147</v>
      </c>
      <c r="C44" s="86" t="s">
        <v>10</v>
      </c>
      <c r="D44" s="86" t="s">
        <v>82</v>
      </c>
      <c r="E44" s="87">
        <v>11700</v>
      </c>
      <c r="F44" s="87">
        <v>4375.78</v>
      </c>
      <c r="G44" s="87">
        <v>4030.83</v>
      </c>
      <c r="H44" s="88">
        <f t="shared" ref="H44:H55" si="12">G44/E44*100</f>
        <v>34.451538461538462</v>
      </c>
      <c r="I44" s="87">
        <v>0</v>
      </c>
      <c r="J44" s="87">
        <v>0</v>
      </c>
      <c r="K44" s="50" t="s">
        <v>112</v>
      </c>
      <c r="L44" s="50"/>
      <c r="M44" s="114"/>
      <c r="N44" s="32" t="s">
        <v>30</v>
      </c>
      <c r="O44" s="6">
        <v>1</v>
      </c>
      <c r="P44" s="29"/>
      <c r="Q44" s="29"/>
      <c r="R44" s="29">
        <v>1</v>
      </c>
      <c r="S44" s="29"/>
      <c r="T44" s="8"/>
    </row>
    <row r="45" spans="1:20" s="16" customFormat="1" ht="37.799999999999997" customHeight="1" thickBot="1" x14ac:dyDescent="0.35">
      <c r="A45" s="129" t="s">
        <v>58</v>
      </c>
      <c r="B45" s="132" t="s">
        <v>148</v>
      </c>
      <c r="C45" s="129" t="s">
        <v>11</v>
      </c>
      <c r="D45" s="94" t="s">
        <v>83</v>
      </c>
      <c r="E45" s="95">
        <f>SUM(E46:E47)</f>
        <v>142153.51</v>
      </c>
      <c r="F45" s="95">
        <f t="shared" ref="F45:G45" si="13">SUM(F46:F47)</f>
        <v>86762.12</v>
      </c>
      <c r="G45" s="95">
        <f t="shared" si="13"/>
        <v>85755.49</v>
      </c>
      <c r="H45" s="96">
        <f t="shared" si="12"/>
        <v>60.325974363911236</v>
      </c>
      <c r="I45" s="95">
        <f>SUM(I46:I47)</f>
        <v>87731</v>
      </c>
      <c r="J45" s="95">
        <f>SUM(J46:J47)</f>
        <v>0</v>
      </c>
      <c r="K45" s="76"/>
      <c r="L45" s="126"/>
      <c r="M45" s="114"/>
      <c r="N45" s="117"/>
      <c r="O45" s="69"/>
      <c r="P45" s="114"/>
      <c r="Q45" s="114"/>
      <c r="R45" s="114"/>
      <c r="S45" s="114"/>
      <c r="T45" s="70"/>
    </row>
    <row r="46" spans="1:20" s="16" customFormat="1" ht="229.2" customHeight="1" x14ac:dyDescent="0.3">
      <c r="A46" s="130"/>
      <c r="B46" s="133"/>
      <c r="C46" s="130"/>
      <c r="D46" s="86" t="s">
        <v>82</v>
      </c>
      <c r="E46" s="87">
        <v>100500</v>
      </c>
      <c r="F46" s="87">
        <v>64358.61</v>
      </c>
      <c r="G46" s="87">
        <v>63367.58</v>
      </c>
      <c r="H46" s="88">
        <f t="shared" si="12"/>
        <v>63.052318407960207</v>
      </c>
      <c r="I46" s="87">
        <v>62344.54</v>
      </c>
      <c r="J46" s="87">
        <v>0</v>
      </c>
      <c r="K46" s="76" t="s">
        <v>149</v>
      </c>
      <c r="L46" s="127"/>
      <c r="M46" s="119"/>
      <c r="N46" s="139" t="s">
        <v>28</v>
      </c>
      <c r="O46" s="141">
        <v>0.6</v>
      </c>
      <c r="P46" s="137"/>
      <c r="Q46" s="137">
        <v>1</v>
      </c>
      <c r="R46" s="137"/>
      <c r="S46" s="149"/>
      <c r="T46" s="137"/>
    </row>
    <row r="47" spans="1:20" s="16" customFormat="1" ht="85.8" customHeight="1" x14ac:dyDescent="0.3">
      <c r="A47" s="131"/>
      <c r="B47" s="134"/>
      <c r="C47" s="131"/>
      <c r="D47" s="86" t="s">
        <v>88</v>
      </c>
      <c r="E47" s="87">
        <v>41653.51</v>
      </c>
      <c r="F47" s="87">
        <v>22403.51</v>
      </c>
      <c r="G47" s="87">
        <v>22387.91</v>
      </c>
      <c r="H47" s="88">
        <f>G47/E47*100</f>
        <v>53.747955454414289</v>
      </c>
      <c r="I47" s="87">
        <v>25386.46</v>
      </c>
      <c r="J47" s="87">
        <v>0</v>
      </c>
      <c r="K47" s="76" t="s">
        <v>150</v>
      </c>
      <c r="L47" s="128"/>
      <c r="M47" s="119"/>
      <c r="N47" s="140"/>
      <c r="O47" s="142"/>
      <c r="P47" s="138"/>
      <c r="Q47" s="138"/>
      <c r="R47" s="138"/>
      <c r="S47" s="150"/>
      <c r="T47" s="138"/>
    </row>
    <row r="48" spans="1:20" s="16" customFormat="1" ht="40.799999999999997" customHeight="1" x14ac:dyDescent="0.3">
      <c r="A48" s="129" t="s">
        <v>59</v>
      </c>
      <c r="B48" s="132" t="s">
        <v>99</v>
      </c>
      <c r="C48" s="135" t="s">
        <v>67</v>
      </c>
      <c r="D48" s="94" t="s">
        <v>83</v>
      </c>
      <c r="E48" s="95">
        <f>SUM(E49:E50)</f>
        <v>331805</v>
      </c>
      <c r="F48" s="95">
        <f>SUM(F49:F50)</f>
        <v>125769</v>
      </c>
      <c r="G48" s="95">
        <f>SUM(G49:G50)</f>
        <v>68626.799999999988</v>
      </c>
      <c r="H48" s="96">
        <f t="shared" si="12"/>
        <v>20.682870963367034</v>
      </c>
      <c r="I48" s="95">
        <f>SUM(I49:I50)</f>
        <v>0</v>
      </c>
      <c r="J48" s="95">
        <f>SUM(J49:J50)</f>
        <v>0</v>
      </c>
      <c r="K48" s="120" t="s">
        <v>151</v>
      </c>
      <c r="L48" s="118"/>
      <c r="M48" s="119"/>
      <c r="N48" s="140"/>
      <c r="O48" s="142"/>
      <c r="P48" s="138"/>
      <c r="Q48" s="138"/>
      <c r="R48" s="138"/>
      <c r="S48" s="150"/>
      <c r="T48" s="138"/>
    </row>
    <row r="49" spans="1:20" s="40" customFormat="1" ht="51.6" customHeight="1" x14ac:dyDescent="0.3">
      <c r="A49" s="130"/>
      <c r="B49" s="133"/>
      <c r="C49" s="136"/>
      <c r="D49" s="86" t="s">
        <v>82</v>
      </c>
      <c r="E49" s="87">
        <v>160000</v>
      </c>
      <c r="F49" s="87">
        <v>51259.199999999997</v>
      </c>
      <c r="G49" s="87">
        <v>19452.099999999999</v>
      </c>
      <c r="H49" s="88">
        <f t="shared" si="12"/>
        <v>12.157562499999999</v>
      </c>
      <c r="I49" s="87">
        <v>0</v>
      </c>
      <c r="J49" s="87">
        <v>0</v>
      </c>
      <c r="K49" s="121"/>
      <c r="L49" s="126"/>
      <c r="M49" s="119"/>
      <c r="N49" s="140"/>
      <c r="O49" s="142"/>
      <c r="P49" s="138"/>
      <c r="Q49" s="138"/>
      <c r="R49" s="138"/>
      <c r="S49" s="150"/>
      <c r="T49" s="138"/>
    </row>
    <row r="50" spans="1:20" s="40" customFormat="1" ht="238.8" customHeight="1" thickBot="1" x14ac:dyDescent="0.35">
      <c r="A50" s="130"/>
      <c r="B50" s="133"/>
      <c r="C50" s="136"/>
      <c r="D50" s="86" t="s">
        <v>88</v>
      </c>
      <c r="E50" s="87">
        <v>171805</v>
      </c>
      <c r="F50" s="87">
        <v>74509.8</v>
      </c>
      <c r="G50" s="87">
        <v>49174.7</v>
      </c>
      <c r="H50" s="88">
        <f t="shared" si="12"/>
        <v>28.622391664969005</v>
      </c>
      <c r="I50" s="87">
        <v>0</v>
      </c>
      <c r="J50" s="87">
        <v>0</v>
      </c>
      <c r="K50" s="121"/>
      <c r="L50" s="127"/>
      <c r="M50" s="119"/>
      <c r="N50" s="117"/>
      <c r="O50" s="111"/>
      <c r="P50" s="116"/>
      <c r="Q50" s="116"/>
      <c r="R50" s="116"/>
      <c r="S50" s="119"/>
      <c r="T50" s="116"/>
    </row>
    <row r="51" spans="1:20" s="40" customFormat="1" ht="409.2" customHeight="1" x14ac:dyDescent="0.3">
      <c r="A51" s="209" t="s">
        <v>48</v>
      </c>
      <c r="B51" s="210" t="s">
        <v>152</v>
      </c>
      <c r="C51" s="86" t="s">
        <v>12</v>
      </c>
      <c r="D51" s="86" t="s">
        <v>82</v>
      </c>
      <c r="E51" s="87">
        <v>25000</v>
      </c>
      <c r="F51" s="87">
        <v>5496.4</v>
      </c>
      <c r="G51" s="87">
        <v>5496.4</v>
      </c>
      <c r="H51" s="88">
        <f t="shared" si="12"/>
        <v>21.985599999999998</v>
      </c>
      <c r="I51" s="87">
        <v>0</v>
      </c>
      <c r="J51" s="87">
        <v>0</v>
      </c>
      <c r="K51" s="50" t="s">
        <v>153</v>
      </c>
      <c r="L51" s="50"/>
      <c r="M51" s="159"/>
      <c r="N51" s="155" t="s">
        <v>30</v>
      </c>
      <c r="O51" s="157">
        <v>1</v>
      </c>
      <c r="P51" s="153"/>
      <c r="Q51" s="153">
        <v>1</v>
      </c>
      <c r="R51" s="153"/>
      <c r="S51" s="151"/>
      <c r="T51" s="153"/>
    </row>
    <row r="52" spans="1:20" s="40" customFormat="1" ht="213.6" customHeight="1" thickBot="1" x14ac:dyDescent="0.35">
      <c r="A52" s="209" t="s">
        <v>49</v>
      </c>
      <c r="B52" s="210" t="s">
        <v>154</v>
      </c>
      <c r="C52" s="86" t="s">
        <v>68</v>
      </c>
      <c r="D52" s="86" t="s">
        <v>82</v>
      </c>
      <c r="E52" s="87">
        <v>60000</v>
      </c>
      <c r="F52" s="87">
        <v>41035.35</v>
      </c>
      <c r="G52" s="87">
        <v>36786.81</v>
      </c>
      <c r="H52" s="88">
        <f t="shared" si="12"/>
        <v>61.311349999999997</v>
      </c>
      <c r="I52" s="87">
        <v>0</v>
      </c>
      <c r="J52" s="87">
        <v>0</v>
      </c>
      <c r="K52" s="50" t="s">
        <v>107</v>
      </c>
      <c r="L52" s="50"/>
      <c r="M52" s="160"/>
      <c r="N52" s="156"/>
      <c r="O52" s="158"/>
      <c r="P52" s="154"/>
      <c r="Q52" s="154"/>
      <c r="R52" s="154"/>
      <c r="S52" s="152"/>
      <c r="T52" s="154"/>
    </row>
    <row r="53" spans="1:20" s="40" customFormat="1" ht="33.6" customHeight="1" x14ac:dyDescent="0.3">
      <c r="A53" s="161"/>
      <c r="B53" s="164" t="s">
        <v>94</v>
      </c>
      <c r="C53" s="165"/>
      <c r="D53" s="97" t="s">
        <v>83</v>
      </c>
      <c r="E53" s="91">
        <f>SUM(E54:E55)</f>
        <v>570658.51</v>
      </c>
      <c r="F53" s="91">
        <f>SUM(F54:F55)</f>
        <v>263438.65000000002</v>
      </c>
      <c r="G53" s="91">
        <f>SUM(G54:G55)</f>
        <v>200696.33000000002</v>
      </c>
      <c r="H53" s="92">
        <f t="shared" si="12"/>
        <v>35.169252097896518</v>
      </c>
      <c r="I53" s="91">
        <f>SUM(I54:I55)</f>
        <v>87731</v>
      </c>
      <c r="J53" s="91">
        <f>SUM(J54:J55)</f>
        <v>0</v>
      </c>
      <c r="K53" s="146"/>
      <c r="L53" s="146"/>
      <c r="M53" s="71"/>
      <c r="N53" s="72"/>
      <c r="O53" s="73"/>
      <c r="P53" s="36"/>
      <c r="Q53" s="36"/>
      <c r="R53" s="114"/>
      <c r="S53" s="36"/>
      <c r="T53" s="36"/>
    </row>
    <row r="54" spans="1:20" s="51" customFormat="1" ht="32.4" customHeight="1" x14ac:dyDescent="0.3">
      <c r="A54" s="162"/>
      <c r="B54" s="166"/>
      <c r="C54" s="167"/>
      <c r="D54" s="90" t="s">
        <v>82</v>
      </c>
      <c r="E54" s="91">
        <f>SUM(E44,E46,E49,E51,E52)</f>
        <v>357200</v>
      </c>
      <c r="F54" s="91">
        <f>SUM(F44,F46,F49,F51,F52)</f>
        <v>166525.34</v>
      </c>
      <c r="G54" s="91">
        <f>SUM(G44,G46,G49,G51,G52)</f>
        <v>129133.72</v>
      </c>
      <c r="H54" s="92">
        <f t="shared" si="12"/>
        <v>36.151657334826425</v>
      </c>
      <c r="I54" s="91">
        <f>SUM(I44,I46,I49,I51,I52)</f>
        <v>62344.54</v>
      </c>
      <c r="J54" s="91">
        <f>SUM(J44,J46,J49,J51,J52)</f>
        <v>0</v>
      </c>
      <c r="K54" s="147"/>
      <c r="L54" s="147"/>
      <c r="M54" s="227"/>
      <c r="N54" s="228"/>
      <c r="O54" s="229"/>
      <c r="P54" s="227"/>
      <c r="Q54" s="227"/>
      <c r="R54" s="214"/>
      <c r="S54" s="227"/>
      <c r="T54" s="227"/>
    </row>
    <row r="55" spans="1:20" s="51" customFormat="1" ht="32.4" customHeight="1" x14ac:dyDescent="0.3">
      <c r="A55" s="162"/>
      <c r="B55" s="166"/>
      <c r="C55" s="167"/>
      <c r="D55" s="90" t="s">
        <v>88</v>
      </c>
      <c r="E55" s="91">
        <f>SUM(E47,E50)</f>
        <v>213458.51</v>
      </c>
      <c r="F55" s="91">
        <f>SUM(F47,F50)</f>
        <v>96913.31</v>
      </c>
      <c r="G55" s="91">
        <f>SUM(G47,G50)</f>
        <v>71562.61</v>
      </c>
      <c r="H55" s="92">
        <f t="shared" si="12"/>
        <v>33.525301942752243</v>
      </c>
      <c r="I55" s="91">
        <f>SUM(I47,I50)</f>
        <v>25386.46</v>
      </c>
      <c r="J55" s="91">
        <f>SUM(J47,J50)</f>
        <v>0</v>
      </c>
      <c r="K55" s="147"/>
      <c r="L55" s="147"/>
      <c r="M55" s="227"/>
      <c r="N55" s="228"/>
      <c r="O55" s="229"/>
      <c r="P55" s="227"/>
      <c r="Q55" s="227"/>
      <c r="R55" s="214"/>
      <c r="S55" s="227"/>
      <c r="T55" s="227"/>
    </row>
    <row r="56" spans="1:20" s="40" customFormat="1" ht="34.5" customHeight="1" thickBot="1" x14ac:dyDescent="0.35">
      <c r="A56" s="175" t="s">
        <v>13</v>
      </c>
      <c r="B56" s="175"/>
      <c r="C56" s="175"/>
      <c r="D56" s="175"/>
      <c r="E56" s="175"/>
      <c r="F56" s="175"/>
      <c r="G56" s="175"/>
      <c r="H56" s="175"/>
      <c r="I56" s="175"/>
      <c r="J56" s="175"/>
      <c r="K56" s="175"/>
      <c r="L56" s="175"/>
      <c r="M56" s="29"/>
      <c r="N56" s="32" t="s">
        <v>30</v>
      </c>
      <c r="O56" s="6">
        <v>1</v>
      </c>
      <c r="P56" s="18" t="s">
        <v>36</v>
      </c>
      <c r="Q56" s="29">
        <v>1</v>
      </c>
      <c r="R56" s="29"/>
      <c r="S56" s="29"/>
      <c r="T56" s="29"/>
    </row>
    <row r="57" spans="1:20" s="16" customFormat="1" ht="33" customHeight="1" thickBot="1" x14ac:dyDescent="0.35">
      <c r="A57" s="218" t="s">
        <v>51</v>
      </c>
      <c r="B57" s="132" t="s">
        <v>155</v>
      </c>
      <c r="C57" s="129" t="s">
        <v>14</v>
      </c>
      <c r="D57" s="94" t="s">
        <v>83</v>
      </c>
      <c r="E57" s="95">
        <f>SUM(E58:E61)</f>
        <v>89513.9</v>
      </c>
      <c r="F57" s="95">
        <f t="shared" ref="F57:G57" si="14">SUM(F58:F61)</f>
        <v>36260</v>
      </c>
      <c r="G57" s="95">
        <f t="shared" si="14"/>
        <v>32219.399999999998</v>
      </c>
      <c r="H57" s="96">
        <f t="shared" ref="H57:H70" si="15">G57/E57*100</f>
        <v>35.993739519784079</v>
      </c>
      <c r="I57" s="95">
        <f>SUM(I58:I61)</f>
        <v>0</v>
      </c>
      <c r="J57" s="95">
        <f>SUM(J58:J61)</f>
        <v>0</v>
      </c>
      <c r="K57" s="190" t="s">
        <v>156</v>
      </c>
      <c r="L57" s="123"/>
      <c r="M57" s="114"/>
      <c r="N57" s="32" t="s">
        <v>30</v>
      </c>
      <c r="O57" s="6">
        <v>1</v>
      </c>
      <c r="P57" s="29"/>
      <c r="Q57" s="29"/>
      <c r="R57" s="29">
        <v>1</v>
      </c>
      <c r="S57" s="29"/>
      <c r="T57" s="10"/>
    </row>
    <row r="58" spans="1:20" s="16" customFormat="1" ht="23.4" customHeight="1" x14ac:dyDescent="0.3">
      <c r="A58" s="221"/>
      <c r="B58" s="133"/>
      <c r="C58" s="130"/>
      <c r="D58" s="86" t="s">
        <v>82</v>
      </c>
      <c r="E58" s="87">
        <v>35194.1</v>
      </c>
      <c r="F58" s="87">
        <v>22922.400000000001</v>
      </c>
      <c r="G58" s="87">
        <v>18881.8</v>
      </c>
      <c r="H58" s="88">
        <f t="shared" si="15"/>
        <v>53.650469823066935</v>
      </c>
      <c r="I58" s="87">
        <v>0</v>
      </c>
      <c r="J58" s="87">
        <v>0</v>
      </c>
      <c r="K58" s="191"/>
      <c r="L58" s="124"/>
      <c r="M58" s="36"/>
      <c r="N58" s="43"/>
      <c r="O58" s="44"/>
      <c r="P58" s="36"/>
      <c r="Q58" s="36"/>
      <c r="R58" s="114"/>
      <c r="S58" s="36"/>
      <c r="T58" s="33"/>
    </row>
    <row r="59" spans="1:20" s="16" customFormat="1" ht="34.200000000000003" customHeight="1" x14ac:dyDescent="0.3">
      <c r="A59" s="221"/>
      <c r="B59" s="133"/>
      <c r="C59" s="130"/>
      <c r="D59" s="86" t="s">
        <v>84</v>
      </c>
      <c r="E59" s="87">
        <v>6857</v>
      </c>
      <c r="F59" s="87">
        <v>4182.3</v>
      </c>
      <c r="G59" s="87">
        <v>4182.3</v>
      </c>
      <c r="H59" s="88">
        <f t="shared" si="15"/>
        <v>60.993145690535222</v>
      </c>
      <c r="I59" s="87">
        <v>0</v>
      </c>
      <c r="J59" s="87">
        <v>0</v>
      </c>
      <c r="K59" s="191"/>
      <c r="L59" s="124"/>
      <c r="M59" s="36"/>
      <c r="N59" s="43"/>
      <c r="O59" s="44"/>
      <c r="P59" s="36"/>
      <c r="Q59" s="36"/>
      <c r="R59" s="114"/>
      <c r="S59" s="36"/>
      <c r="T59" s="33"/>
    </row>
    <row r="60" spans="1:20" s="16" customFormat="1" ht="25.8" customHeight="1" x14ac:dyDescent="0.3">
      <c r="A60" s="221"/>
      <c r="B60" s="133"/>
      <c r="C60" s="130"/>
      <c r="D60" s="86" t="s">
        <v>88</v>
      </c>
      <c r="E60" s="87">
        <v>44247.1</v>
      </c>
      <c r="F60" s="87">
        <v>9155.2999999999993</v>
      </c>
      <c r="G60" s="87">
        <v>9155.2999999999993</v>
      </c>
      <c r="H60" s="88">
        <f t="shared" si="15"/>
        <v>20.691299542794894</v>
      </c>
      <c r="I60" s="87">
        <v>0</v>
      </c>
      <c r="J60" s="87">
        <v>0</v>
      </c>
      <c r="K60" s="191"/>
      <c r="L60" s="124"/>
      <c r="M60" s="36"/>
      <c r="N60" s="43"/>
      <c r="O60" s="44"/>
      <c r="P60" s="36"/>
      <c r="Q60" s="36"/>
      <c r="R60" s="114"/>
      <c r="S60" s="36"/>
      <c r="T60" s="33"/>
    </row>
    <row r="61" spans="1:20" s="16" customFormat="1" ht="409.2" customHeight="1" x14ac:dyDescent="0.3">
      <c r="A61" s="222"/>
      <c r="B61" s="134"/>
      <c r="C61" s="131"/>
      <c r="D61" s="86" t="s">
        <v>85</v>
      </c>
      <c r="E61" s="87">
        <v>3215.7</v>
      </c>
      <c r="F61" s="87">
        <v>0</v>
      </c>
      <c r="G61" s="87">
        <v>0</v>
      </c>
      <c r="H61" s="88">
        <f t="shared" si="15"/>
        <v>0</v>
      </c>
      <c r="I61" s="87">
        <v>0</v>
      </c>
      <c r="J61" s="87">
        <v>0</v>
      </c>
      <c r="K61" s="192"/>
      <c r="L61" s="125"/>
      <c r="M61" s="36"/>
      <c r="N61" s="43"/>
      <c r="O61" s="44"/>
      <c r="P61" s="36"/>
      <c r="Q61" s="36"/>
      <c r="R61" s="114"/>
      <c r="S61" s="36"/>
      <c r="T61" s="33"/>
    </row>
    <row r="62" spans="1:20" s="16" customFormat="1" ht="36.6" customHeight="1" x14ac:dyDescent="0.3">
      <c r="A62" s="218" t="s">
        <v>52</v>
      </c>
      <c r="B62" s="132" t="s">
        <v>157</v>
      </c>
      <c r="C62" s="129" t="s">
        <v>1</v>
      </c>
      <c r="D62" s="94" t="s">
        <v>83</v>
      </c>
      <c r="E62" s="95">
        <f>SUM(E63:E65)</f>
        <v>893511.10000000009</v>
      </c>
      <c r="F62" s="95">
        <f t="shared" ref="F62:G62" si="16">SUM(F63:F65)</f>
        <v>758748.5</v>
      </c>
      <c r="G62" s="95">
        <f t="shared" si="16"/>
        <v>758715.3</v>
      </c>
      <c r="H62" s="96">
        <f t="shared" si="15"/>
        <v>84.913919927799441</v>
      </c>
      <c r="I62" s="95">
        <f>SUM(I63:I65)</f>
        <v>0</v>
      </c>
      <c r="J62" s="95">
        <f>SUM(J63:J65)</f>
        <v>0</v>
      </c>
      <c r="K62" s="50"/>
      <c r="L62" s="50"/>
      <c r="M62" s="36"/>
      <c r="N62" s="43"/>
      <c r="O62" s="44"/>
      <c r="P62" s="36"/>
      <c r="Q62" s="36"/>
      <c r="R62" s="114"/>
      <c r="S62" s="36"/>
      <c r="T62" s="33"/>
    </row>
    <row r="63" spans="1:20" s="16" customFormat="1" ht="100.2" customHeight="1" x14ac:dyDescent="0.3">
      <c r="A63" s="221"/>
      <c r="B63" s="133"/>
      <c r="C63" s="130"/>
      <c r="D63" s="230" t="s">
        <v>82</v>
      </c>
      <c r="E63" s="87">
        <v>2000</v>
      </c>
      <c r="F63" s="87">
        <v>2000</v>
      </c>
      <c r="G63" s="87">
        <v>1966.8</v>
      </c>
      <c r="H63" s="88">
        <f t="shared" si="15"/>
        <v>98.339999999999989</v>
      </c>
      <c r="I63" s="87">
        <v>0</v>
      </c>
      <c r="J63" s="87">
        <v>0</v>
      </c>
      <c r="K63" s="50" t="s">
        <v>108</v>
      </c>
      <c r="L63" s="50"/>
      <c r="M63" s="36"/>
      <c r="N63" s="43"/>
      <c r="O63" s="44"/>
      <c r="P63" s="36"/>
      <c r="Q63" s="36"/>
      <c r="R63" s="114"/>
      <c r="S63" s="36"/>
      <c r="T63" s="33"/>
    </row>
    <row r="64" spans="1:20" s="16" customFormat="1" ht="39" customHeight="1" x14ac:dyDescent="0.3">
      <c r="A64" s="221"/>
      <c r="B64" s="133"/>
      <c r="C64" s="130"/>
      <c r="D64" s="230" t="s">
        <v>84</v>
      </c>
      <c r="E64" s="87">
        <v>68186.3</v>
      </c>
      <c r="F64" s="87">
        <v>51821.5</v>
      </c>
      <c r="G64" s="87">
        <v>51821.5</v>
      </c>
      <c r="H64" s="88">
        <f t="shared" si="15"/>
        <v>75.999870941816752</v>
      </c>
      <c r="I64" s="87">
        <v>0</v>
      </c>
      <c r="J64" s="87">
        <v>0</v>
      </c>
      <c r="K64" s="231" t="s">
        <v>89</v>
      </c>
      <c r="L64" s="50"/>
      <c r="M64" s="36"/>
      <c r="N64" s="43"/>
      <c r="O64" s="44"/>
      <c r="P64" s="36"/>
      <c r="Q64" s="36"/>
      <c r="R64" s="114"/>
      <c r="S64" s="36"/>
      <c r="T64" s="33"/>
    </row>
    <row r="65" spans="1:20" s="16" customFormat="1" ht="81" customHeight="1" x14ac:dyDescent="0.3">
      <c r="A65" s="222"/>
      <c r="B65" s="134"/>
      <c r="C65" s="131"/>
      <c r="D65" s="230" t="s">
        <v>85</v>
      </c>
      <c r="E65" s="87">
        <v>823324.8</v>
      </c>
      <c r="F65" s="87">
        <v>704927</v>
      </c>
      <c r="G65" s="87">
        <f>F65</f>
        <v>704927</v>
      </c>
      <c r="H65" s="88">
        <f t="shared" si="15"/>
        <v>85.619551360532313</v>
      </c>
      <c r="I65" s="87">
        <v>0</v>
      </c>
      <c r="J65" s="87">
        <v>0</v>
      </c>
      <c r="K65" s="231" t="s">
        <v>109</v>
      </c>
      <c r="L65" s="50"/>
      <c r="M65" s="36"/>
      <c r="N65" s="43"/>
      <c r="O65" s="44"/>
      <c r="P65" s="36"/>
      <c r="Q65" s="36"/>
      <c r="R65" s="114"/>
      <c r="S65" s="36"/>
      <c r="T65" s="33"/>
    </row>
    <row r="66" spans="1:20" s="16" customFormat="1" ht="39" customHeight="1" x14ac:dyDescent="0.3">
      <c r="A66" s="193"/>
      <c r="B66" s="196" t="s">
        <v>95</v>
      </c>
      <c r="C66" s="161"/>
      <c r="D66" s="97" t="s">
        <v>83</v>
      </c>
      <c r="E66" s="98">
        <f>SUM(E67:E70)</f>
        <v>983025</v>
      </c>
      <c r="F66" s="98">
        <f t="shared" ref="F66:G66" si="17">SUM(F67:F70)</f>
        <v>795008.5</v>
      </c>
      <c r="G66" s="98">
        <f t="shared" si="17"/>
        <v>790934.7</v>
      </c>
      <c r="H66" s="92">
        <f t="shared" si="15"/>
        <v>80.45926604104676</v>
      </c>
      <c r="I66" s="98">
        <f>SUM(I67:I70)</f>
        <v>0</v>
      </c>
      <c r="J66" s="98">
        <f>SUM(J67:J70)</f>
        <v>0</v>
      </c>
      <c r="K66" s="143"/>
      <c r="L66" s="143"/>
      <c r="M66" s="36"/>
      <c r="N66" s="43"/>
      <c r="O66" s="44"/>
      <c r="P66" s="36"/>
      <c r="Q66" s="36"/>
      <c r="R66" s="114"/>
      <c r="S66" s="36"/>
      <c r="T66" s="33"/>
    </row>
    <row r="67" spans="1:20" s="16" customFormat="1" ht="33" customHeight="1" x14ac:dyDescent="0.3">
      <c r="A67" s="194"/>
      <c r="B67" s="197"/>
      <c r="C67" s="162"/>
      <c r="D67" s="90" t="s">
        <v>82</v>
      </c>
      <c r="E67" s="91">
        <f>SUM(E58,E63)</f>
        <v>37194.1</v>
      </c>
      <c r="F67" s="91">
        <f t="shared" ref="F67:G67" si="18">SUM(F58,F63)</f>
        <v>24922.400000000001</v>
      </c>
      <c r="G67" s="91">
        <f t="shared" si="18"/>
        <v>20848.599999999999</v>
      </c>
      <c r="H67" s="92">
        <f t="shared" si="15"/>
        <v>56.053513863757964</v>
      </c>
      <c r="I67" s="91">
        <f>SUM(I58,I63)</f>
        <v>0</v>
      </c>
      <c r="J67" s="91">
        <f>SUM(J58,J63)</f>
        <v>0</v>
      </c>
      <c r="K67" s="144"/>
      <c r="L67" s="144"/>
      <c r="M67" s="36"/>
      <c r="N67" s="43"/>
      <c r="O67" s="44"/>
      <c r="P67" s="36"/>
      <c r="Q67" s="36"/>
      <c r="R67" s="114"/>
      <c r="S67" s="36"/>
      <c r="T67" s="33"/>
    </row>
    <row r="68" spans="1:20" s="16" customFormat="1" ht="34.200000000000003" customHeight="1" x14ac:dyDescent="0.3">
      <c r="A68" s="194"/>
      <c r="B68" s="197"/>
      <c r="C68" s="162"/>
      <c r="D68" s="90" t="s">
        <v>84</v>
      </c>
      <c r="E68" s="91">
        <f>SUM(E59,E64)</f>
        <v>75043.3</v>
      </c>
      <c r="F68" s="91">
        <f t="shared" ref="F68:G68" si="19">SUM(F59,F64)</f>
        <v>56003.8</v>
      </c>
      <c r="G68" s="91">
        <f t="shared" si="19"/>
        <v>56003.8</v>
      </c>
      <c r="H68" s="92">
        <f t="shared" si="15"/>
        <v>74.628647727378734</v>
      </c>
      <c r="I68" s="91">
        <f>SUM(I59,I64)</f>
        <v>0</v>
      </c>
      <c r="J68" s="91">
        <f>SUM(J59,J64)</f>
        <v>0</v>
      </c>
      <c r="K68" s="144"/>
      <c r="L68" s="144"/>
      <c r="M68" s="36"/>
      <c r="N68" s="43"/>
      <c r="O68" s="44"/>
      <c r="P68" s="36"/>
      <c r="Q68" s="36"/>
      <c r="R68" s="114"/>
      <c r="S68" s="36"/>
      <c r="T68" s="33"/>
    </row>
    <row r="69" spans="1:20" s="16" customFormat="1" ht="29.4" customHeight="1" x14ac:dyDescent="0.3">
      <c r="A69" s="194"/>
      <c r="B69" s="197"/>
      <c r="C69" s="162"/>
      <c r="D69" s="90" t="s">
        <v>88</v>
      </c>
      <c r="E69" s="91">
        <f>SUM(E60)</f>
        <v>44247.1</v>
      </c>
      <c r="F69" s="91">
        <f t="shared" ref="F69:G69" si="20">SUM(F60)</f>
        <v>9155.2999999999993</v>
      </c>
      <c r="G69" s="91">
        <f t="shared" si="20"/>
        <v>9155.2999999999993</v>
      </c>
      <c r="H69" s="92">
        <f t="shared" si="15"/>
        <v>20.691299542794894</v>
      </c>
      <c r="I69" s="91">
        <f>SUM(I60)</f>
        <v>0</v>
      </c>
      <c r="J69" s="91">
        <f>SUM(J60)</f>
        <v>0</v>
      </c>
      <c r="K69" s="144"/>
      <c r="L69" s="144"/>
      <c r="M69" s="36"/>
      <c r="N69" s="43"/>
      <c r="O69" s="44"/>
      <c r="P69" s="36"/>
      <c r="Q69" s="36"/>
      <c r="R69" s="114"/>
      <c r="S69" s="36"/>
      <c r="T69" s="33"/>
    </row>
    <row r="70" spans="1:20" s="16" customFormat="1" ht="29.4" customHeight="1" x14ac:dyDescent="0.3">
      <c r="A70" s="195"/>
      <c r="B70" s="198"/>
      <c r="C70" s="163"/>
      <c r="D70" s="90" t="s">
        <v>85</v>
      </c>
      <c r="E70" s="91">
        <f>SUM(E61,E65)</f>
        <v>826540.5</v>
      </c>
      <c r="F70" s="91">
        <f t="shared" ref="F70:G70" si="21">SUM(F61,F65)</f>
        <v>704927</v>
      </c>
      <c r="G70" s="91">
        <f t="shared" si="21"/>
        <v>704927</v>
      </c>
      <c r="H70" s="92">
        <f t="shared" si="15"/>
        <v>85.286443918961012</v>
      </c>
      <c r="I70" s="91">
        <f>SUM(I61,I65)</f>
        <v>0</v>
      </c>
      <c r="J70" s="91">
        <f>SUM(J61,J65)</f>
        <v>0</v>
      </c>
      <c r="K70" s="145"/>
      <c r="L70" s="145"/>
      <c r="M70" s="30"/>
      <c r="N70" s="11"/>
      <c r="O70" s="12"/>
      <c r="R70" s="17"/>
    </row>
    <row r="71" spans="1:20" s="40" customFormat="1" ht="41.4" customHeight="1" thickBot="1" x14ac:dyDescent="0.35">
      <c r="A71" s="175" t="s">
        <v>15</v>
      </c>
      <c r="B71" s="175"/>
      <c r="C71" s="175"/>
      <c r="D71" s="175"/>
      <c r="E71" s="175"/>
      <c r="F71" s="175"/>
      <c r="G71" s="175"/>
      <c r="H71" s="175"/>
      <c r="I71" s="175"/>
      <c r="J71" s="175"/>
      <c r="K71" s="175"/>
      <c r="L71" s="175"/>
      <c r="M71" s="30"/>
      <c r="N71" s="74"/>
      <c r="O71" s="74"/>
      <c r="P71" s="16"/>
      <c r="Q71" s="16"/>
      <c r="R71" s="17"/>
      <c r="S71" s="16"/>
      <c r="T71" s="16"/>
    </row>
    <row r="72" spans="1:20" s="16" customFormat="1" ht="409.2" customHeight="1" x14ac:dyDescent="0.3">
      <c r="A72" s="209" t="s">
        <v>60</v>
      </c>
      <c r="B72" s="210" t="s">
        <v>158</v>
      </c>
      <c r="C72" s="211" t="s">
        <v>47</v>
      </c>
      <c r="D72" s="86" t="s">
        <v>82</v>
      </c>
      <c r="E72" s="87">
        <v>3000</v>
      </c>
      <c r="F72" s="87">
        <v>1309.9000000000001</v>
      </c>
      <c r="G72" s="87">
        <v>1309.9000000000001</v>
      </c>
      <c r="H72" s="88">
        <f t="shared" ref="H72:H80" si="22">G72/E72*100</f>
        <v>43.663333333333334</v>
      </c>
      <c r="I72" s="87">
        <v>0</v>
      </c>
      <c r="J72" s="87">
        <v>20.7</v>
      </c>
      <c r="K72" s="237" t="s">
        <v>162</v>
      </c>
      <c r="L72" s="50"/>
      <c r="M72" s="15"/>
      <c r="N72" s="14" t="s">
        <v>28</v>
      </c>
      <c r="O72" s="28">
        <v>0.4</v>
      </c>
      <c r="P72" s="112"/>
      <c r="Q72" s="112">
        <v>1</v>
      </c>
      <c r="R72" s="112"/>
      <c r="S72" s="113"/>
      <c r="T72" s="112"/>
    </row>
    <row r="73" spans="1:20" s="16" customFormat="1" ht="384.6" customHeight="1" x14ac:dyDescent="0.3">
      <c r="A73" s="209" t="s">
        <v>61</v>
      </c>
      <c r="B73" s="210" t="s">
        <v>159</v>
      </c>
      <c r="C73" s="211" t="s">
        <v>62</v>
      </c>
      <c r="D73" s="86" t="s">
        <v>82</v>
      </c>
      <c r="E73" s="87">
        <v>22000</v>
      </c>
      <c r="F73" s="87">
        <v>7629</v>
      </c>
      <c r="G73" s="87">
        <v>7513.7</v>
      </c>
      <c r="H73" s="88">
        <f t="shared" si="22"/>
        <v>34.153181818181814</v>
      </c>
      <c r="I73" s="87">
        <v>0</v>
      </c>
      <c r="J73" s="87">
        <v>0</v>
      </c>
      <c r="K73" s="50" t="s">
        <v>160</v>
      </c>
      <c r="L73" s="50"/>
      <c r="M73" s="33"/>
      <c r="N73" s="34"/>
      <c r="O73" s="35"/>
      <c r="P73" s="36"/>
      <c r="Q73" s="36"/>
      <c r="R73" s="36"/>
      <c r="S73" s="36"/>
      <c r="T73" s="36"/>
    </row>
    <row r="74" spans="1:20" s="51" customFormat="1" ht="41.4" customHeight="1" x14ac:dyDescent="0.3">
      <c r="A74" s="89"/>
      <c r="B74" s="188" t="s">
        <v>87</v>
      </c>
      <c r="C74" s="189"/>
      <c r="D74" s="90" t="s">
        <v>82</v>
      </c>
      <c r="E74" s="91">
        <f>SUM(E72:E73)</f>
        <v>25000</v>
      </c>
      <c r="F74" s="91">
        <f t="shared" ref="F74:G74" si="23">SUM(F72:F73)</f>
        <v>8938.9</v>
      </c>
      <c r="G74" s="91">
        <f t="shared" si="23"/>
        <v>8823.6</v>
      </c>
      <c r="H74" s="92">
        <f t="shared" si="22"/>
        <v>35.294400000000003</v>
      </c>
      <c r="I74" s="91">
        <f>SUM(I72:I73)</f>
        <v>0</v>
      </c>
      <c r="J74" s="91">
        <f>SUM(J72:J73)</f>
        <v>20.7</v>
      </c>
      <c r="K74" s="100"/>
      <c r="L74" s="93"/>
      <c r="M74" s="227"/>
      <c r="N74" s="228"/>
      <c r="O74" s="229"/>
      <c r="P74" s="227"/>
      <c r="Q74" s="227"/>
      <c r="R74" s="227"/>
      <c r="S74" s="227"/>
      <c r="T74" s="227"/>
    </row>
    <row r="75" spans="1:20" s="16" customFormat="1" ht="9" customHeight="1" x14ac:dyDescent="0.3">
      <c r="A75" s="61"/>
      <c r="B75" s="63"/>
      <c r="C75" s="61"/>
      <c r="D75" s="61"/>
      <c r="E75" s="64"/>
      <c r="F75" s="64"/>
      <c r="G75" s="64"/>
      <c r="H75" s="64"/>
      <c r="I75" s="64"/>
      <c r="J75" s="64"/>
      <c r="K75" s="62"/>
      <c r="L75" s="52"/>
      <c r="M75" s="33"/>
      <c r="N75" s="34"/>
      <c r="O75" s="35"/>
      <c r="P75" s="36"/>
      <c r="Q75" s="36"/>
      <c r="R75" s="36"/>
      <c r="S75" s="36"/>
      <c r="T75" s="36"/>
    </row>
    <row r="76" spans="1:20" s="57" customFormat="1" ht="40.200000000000003" customHeight="1" x14ac:dyDescent="0.35">
      <c r="A76" s="176"/>
      <c r="B76" s="179" t="s">
        <v>90</v>
      </c>
      <c r="C76" s="182"/>
      <c r="D76" s="101" t="s">
        <v>83</v>
      </c>
      <c r="E76" s="102">
        <f>SUM(E77:E80)</f>
        <v>2695872.84</v>
      </c>
      <c r="F76" s="102">
        <f t="shared" ref="F76:G76" si="24">SUM(F77:F80)</f>
        <v>1786889.05</v>
      </c>
      <c r="G76" s="102">
        <f t="shared" si="24"/>
        <v>1680474.4999999998</v>
      </c>
      <c r="H76" s="103">
        <f t="shared" si="22"/>
        <v>62.335080314841548</v>
      </c>
      <c r="I76" s="102">
        <f>SUM(I77:I80)</f>
        <v>87760.72</v>
      </c>
      <c r="J76" s="102">
        <f>SUM(J77:J80)</f>
        <v>235.89999999999998</v>
      </c>
      <c r="K76" s="176"/>
      <c r="L76" s="185"/>
      <c r="M76" s="53"/>
      <c r="N76" s="54"/>
      <c r="O76" s="55"/>
      <c r="P76" s="56"/>
      <c r="Q76" s="56"/>
      <c r="R76" s="56"/>
      <c r="S76" s="56"/>
      <c r="T76" s="56"/>
    </row>
    <row r="77" spans="1:20" s="57" customFormat="1" ht="43.8" customHeight="1" x14ac:dyDescent="0.35">
      <c r="A77" s="177"/>
      <c r="B77" s="180"/>
      <c r="C77" s="183"/>
      <c r="D77" s="104" t="s">
        <v>82</v>
      </c>
      <c r="E77" s="105">
        <f>SUM(E11,E40,E54,E67,E74)</f>
        <v>1474115.78</v>
      </c>
      <c r="F77" s="105">
        <f>SUM(F11,F40,F54,F67,F74)</f>
        <v>908840.61</v>
      </c>
      <c r="G77" s="105">
        <f>SUM(G11,G40,G54,G67,G74)</f>
        <v>827828.95999999973</v>
      </c>
      <c r="H77" s="106">
        <f t="shared" si="22"/>
        <v>56.157662188515459</v>
      </c>
      <c r="I77" s="105">
        <f>SUM(I11,I40,I54,I67,I74)</f>
        <v>62374.26</v>
      </c>
      <c r="J77" s="105">
        <f>SUM(J11,J40,J54,J67,J74)</f>
        <v>235.89999999999998</v>
      </c>
      <c r="K77" s="177"/>
      <c r="L77" s="186"/>
      <c r="M77" s="53"/>
      <c r="N77" s="54"/>
      <c r="O77" s="55"/>
      <c r="P77" s="56"/>
      <c r="Q77" s="56"/>
      <c r="R77" s="56"/>
      <c r="S77" s="56"/>
      <c r="T77" s="56"/>
    </row>
    <row r="78" spans="1:20" s="57" customFormat="1" ht="34.200000000000003" customHeight="1" x14ac:dyDescent="0.35">
      <c r="A78" s="177"/>
      <c r="B78" s="180"/>
      <c r="C78" s="183"/>
      <c r="D78" s="107" t="s">
        <v>84</v>
      </c>
      <c r="E78" s="108">
        <f>SUM(E41,E68)</f>
        <v>96043.3</v>
      </c>
      <c r="F78" s="108">
        <f>SUM(F41,F68)</f>
        <v>56803.8</v>
      </c>
      <c r="G78" s="108">
        <f>SUM(G41,G68)</f>
        <v>56803.8</v>
      </c>
      <c r="H78" s="103">
        <f t="shared" si="22"/>
        <v>59.143948614843509</v>
      </c>
      <c r="I78" s="108">
        <f>SUM(I41,I68)</f>
        <v>0</v>
      </c>
      <c r="J78" s="108">
        <f>SUM(J41,J68)</f>
        <v>0</v>
      </c>
      <c r="K78" s="177"/>
      <c r="L78" s="186"/>
      <c r="M78" s="53"/>
      <c r="N78" s="54"/>
      <c r="O78" s="55"/>
      <c r="P78" s="56"/>
      <c r="Q78" s="56"/>
      <c r="R78" s="56"/>
      <c r="S78" s="56"/>
      <c r="T78" s="56"/>
    </row>
    <row r="79" spans="1:20" s="57" customFormat="1" ht="34.799999999999997" customHeight="1" x14ac:dyDescent="0.35">
      <c r="A79" s="177"/>
      <c r="B79" s="180"/>
      <c r="C79" s="183"/>
      <c r="D79" s="107" t="s">
        <v>88</v>
      </c>
      <c r="E79" s="108">
        <f>SUM(E42,E55,E69)</f>
        <v>299173.26</v>
      </c>
      <c r="F79" s="108">
        <f>SUM(F42,F55,F69)</f>
        <v>116317.64</v>
      </c>
      <c r="G79" s="108">
        <f>SUM(G42,G55,G69)</f>
        <v>90914.74</v>
      </c>
      <c r="H79" s="103">
        <f t="shared" si="22"/>
        <v>30.388658398146944</v>
      </c>
      <c r="I79" s="108">
        <f>SUM(I42,I55,I69)</f>
        <v>25386.46</v>
      </c>
      <c r="J79" s="108">
        <f>SUM(J42,J55,J69)</f>
        <v>0</v>
      </c>
      <c r="K79" s="177"/>
      <c r="L79" s="186"/>
      <c r="M79" s="53"/>
      <c r="N79" s="54"/>
      <c r="O79" s="55"/>
      <c r="P79" s="56"/>
      <c r="Q79" s="56"/>
      <c r="R79" s="56"/>
      <c r="S79" s="56"/>
      <c r="T79" s="56"/>
    </row>
    <row r="80" spans="1:20" s="57" customFormat="1" ht="31.2" customHeight="1" x14ac:dyDescent="0.35">
      <c r="A80" s="178"/>
      <c r="B80" s="181"/>
      <c r="C80" s="184"/>
      <c r="D80" s="107" t="s">
        <v>85</v>
      </c>
      <c r="E80" s="108">
        <f>SUM(E70)</f>
        <v>826540.5</v>
      </c>
      <c r="F80" s="108">
        <f t="shared" ref="F80:H80" si="25">SUM(F70)</f>
        <v>704927</v>
      </c>
      <c r="G80" s="108">
        <f t="shared" si="25"/>
        <v>704927</v>
      </c>
      <c r="H80" s="108">
        <f t="shared" si="25"/>
        <v>85.286443918961012</v>
      </c>
      <c r="I80" s="108">
        <f>SUM(I70)</f>
        <v>0</v>
      </c>
      <c r="J80" s="108">
        <f>SUM(J70)</f>
        <v>0</v>
      </c>
      <c r="K80" s="178"/>
      <c r="L80" s="187"/>
      <c r="M80" s="58"/>
      <c r="N80" s="59"/>
      <c r="O80" s="60"/>
      <c r="P80" s="58"/>
      <c r="Q80" s="58"/>
      <c r="R80" s="58"/>
      <c r="S80" s="58"/>
      <c r="T80" s="58"/>
    </row>
    <row r="81" spans="1:20" s="16" customFormat="1" x14ac:dyDescent="0.3">
      <c r="A81" s="13"/>
      <c r="B81" s="19"/>
      <c r="M81" s="20"/>
      <c r="N81" s="21"/>
      <c r="O81" s="22"/>
      <c r="P81" s="20"/>
      <c r="Q81" s="20"/>
      <c r="R81" s="20"/>
      <c r="S81" s="20"/>
      <c r="T81" s="20"/>
    </row>
    <row r="82" spans="1:20" s="234" customFormat="1" ht="42.6" customHeight="1" x14ac:dyDescent="0.35">
      <c r="A82" s="232"/>
      <c r="B82" s="233" t="s">
        <v>63</v>
      </c>
      <c r="D82" s="235"/>
      <c r="E82" s="235"/>
      <c r="F82" s="235"/>
      <c r="G82" s="235"/>
      <c r="H82" s="235"/>
      <c r="I82" s="235"/>
      <c r="J82" s="235"/>
      <c r="K82" s="236" t="s">
        <v>64</v>
      </c>
      <c r="L82" s="202"/>
      <c r="M82" s="202"/>
      <c r="N82" s="203"/>
      <c r="O82" s="204"/>
      <c r="P82" s="202"/>
      <c r="Q82" s="202"/>
      <c r="R82" s="202"/>
      <c r="S82" s="202"/>
      <c r="T82" s="202"/>
    </row>
  </sheetData>
  <mergeCells count="84">
    <mergeCell ref="B74:C74"/>
    <mergeCell ref="B57:B61"/>
    <mergeCell ref="A57:A61"/>
    <mergeCell ref="C57:C61"/>
    <mergeCell ref="K57:K61"/>
    <mergeCell ref="A66:A70"/>
    <mergeCell ref="B66:B70"/>
    <mergeCell ref="C66:C70"/>
    <mergeCell ref="K66:K70"/>
    <mergeCell ref="A62:A65"/>
    <mergeCell ref="B62:B65"/>
    <mergeCell ref="C62:C65"/>
    <mergeCell ref="A71:L71"/>
    <mergeCell ref="L57:L61"/>
    <mergeCell ref="L66:L70"/>
    <mergeCell ref="A76:A80"/>
    <mergeCell ref="B76:B80"/>
    <mergeCell ref="C76:C80"/>
    <mergeCell ref="K76:K80"/>
    <mergeCell ref="L76:L80"/>
    <mergeCell ref="K1:L1"/>
    <mergeCell ref="B11:C11"/>
    <mergeCell ref="B34:B36"/>
    <mergeCell ref="C34:C36"/>
    <mergeCell ref="B3:L3"/>
    <mergeCell ref="A6:L6"/>
    <mergeCell ref="B20:B23"/>
    <mergeCell ref="A20:A23"/>
    <mergeCell ref="B25:B27"/>
    <mergeCell ref="A25:A27"/>
    <mergeCell ref="A14:A17"/>
    <mergeCell ref="B14:B17"/>
    <mergeCell ref="C14:C17"/>
    <mergeCell ref="A12:L12"/>
    <mergeCell ref="K29:K31"/>
    <mergeCell ref="L29:L31"/>
    <mergeCell ref="O10:O11"/>
    <mergeCell ref="N10:N11"/>
    <mergeCell ref="T10:T11"/>
    <mergeCell ref="S10:S11"/>
    <mergeCell ref="R10:R11"/>
    <mergeCell ref="Q10:Q11"/>
    <mergeCell ref="P10:P11"/>
    <mergeCell ref="S51:S52"/>
    <mergeCell ref="T51:T52"/>
    <mergeCell ref="A56:L56"/>
    <mergeCell ref="N51:N52"/>
    <mergeCell ref="O51:O52"/>
    <mergeCell ref="M51:M52"/>
    <mergeCell ref="P51:P52"/>
    <mergeCell ref="Q51:Q52"/>
    <mergeCell ref="R51:R52"/>
    <mergeCell ref="A53:A55"/>
    <mergeCell ref="B53:C55"/>
    <mergeCell ref="K53:K55"/>
    <mergeCell ref="L53:L55"/>
    <mergeCell ref="T46:T49"/>
    <mergeCell ref="Q46:Q49"/>
    <mergeCell ref="R46:R49"/>
    <mergeCell ref="A29:A31"/>
    <mergeCell ref="B29:B31"/>
    <mergeCell ref="C29:C31"/>
    <mergeCell ref="N46:N49"/>
    <mergeCell ref="A43:L43"/>
    <mergeCell ref="O46:O49"/>
    <mergeCell ref="P46:P49"/>
    <mergeCell ref="A34:A36"/>
    <mergeCell ref="L34:L36"/>
    <mergeCell ref="K39:K41"/>
    <mergeCell ref="L39:L41"/>
    <mergeCell ref="L45:L47"/>
    <mergeCell ref="S46:S49"/>
    <mergeCell ref="K48:K50"/>
    <mergeCell ref="K14:K17"/>
    <mergeCell ref="L14:L17"/>
    <mergeCell ref="B39:C42"/>
    <mergeCell ref="A39:A42"/>
    <mergeCell ref="L49:L50"/>
    <mergeCell ref="A48:A50"/>
    <mergeCell ref="B48:B50"/>
    <mergeCell ref="C48:C50"/>
    <mergeCell ref="A45:A47"/>
    <mergeCell ref="B45:B47"/>
    <mergeCell ref="C45:C47"/>
  </mergeCells>
  <hyperlinks>
    <hyperlink ref="P37" r:id="rId1" display="https://drive.google.com/file/d/10Egv1tBMJikK1uos-VkFYOcBfe1kXwj8/view?usp=sharing"/>
    <hyperlink ref="P28" r:id="rId2"/>
    <hyperlink ref="P13" r:id="rId3"/>
    <hyperlink ref="P30" r:id="rId4"/>
    <hyperlink ref="P32" r:id="rId5"/>
    <hyperlink ref="P43" r:id="rId6"/>
    <hyperlink ref="P56" r:id="rId7"/>
    <hyperlink ref="P7" r:id="rId8"/>
  </hyperlinks>
  <pageMargins left="0.23622047244094491" right="0.23622047244094491" top="0.35433070866141736" bottom="0.19685039370078741" header="0.31496062992125984" footer="0.31496062992125984"/>
  <pageSetup paperSize="9" scale="49" fitToHeight="0" orientation="landscape" verticalDpi="0" r:id="rId9"/>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Додаток ПСЕР</vt:lpstr>
      <vt:lpstr>'Додаток ПСЕР'!Заголовки_для_друку</vt:lpstr>
      <vt:lpstr>'Додаток ПСЕР'!Область_друку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ekpr02</cp:lastModifiedBy>
  <cp:lastPrinted>2021-10-20T16:30:18Z</cp:lastPrinted>
  <dcterms:created xsi:type="dcterms:W3CDTF">2020-11-03T07:52:48Z</dcterms:created>
  <dcterms:modified xsi:type="dcterms:W3CDTF">2021-10-20T16:31:09Z</dcterms:modified>
</cp:coreProperties>
</file>