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5360" windowHeight="8196"/>
  </bookViews>
  <sheets>
    <sheet name="продовж." sheetId="2" r:id="rId1"/>
    <sheet name="1півр.2021" sheetId="1" r:id="rId2"/>
  </sheets>
  <calcPr calcId="145621"/>
</workbook>
</file>

<file path=xl/calcChain.xml><?xml version="1.0" encoding="utf-8"?>
<calcChain xmlns="http://schemas.openxmlformats.org/spreadsheetml/2006/main">
  <c r="I24" i="2" l="1"/>
  <c r="G24" i="2"/>
  <c r="I92" i="1"/>
  <c r="I113" i="1"/>
  <c r="F19" i="2"/>
  <c r="E9" i="2"/>
  <c r="F24" i="2"/>
  <c r="E24" i="2"/>
  <c r="F81" i="1"/>
  <c r="E90" i="1"/>
  <c r="H24" i="2"/>
  <c r="E113" i="1"/>
  <c r="H111" i="1"/>
  <c r="G111" i="1"/>
  <c r="F111" i="1"/>
  <c r="E111" i="1"/>
  <c r="H108" i="1"/>
  <c r="G108" i="1"/>
  <c r="F108" i="1"/>
  <c r="E108" i="1"/>
  <c r="H105" i="1"/>
  <c r="G105" i="1"/>
  <c r="F105" i="1"/>
  <c r="E105" i="1"/>
  <c r="H102" i="1"/>
  <c r="G102" i="1"/>
  <c r="F102" i="1"/>
  <c r="E102" i="1"/>
  <c r="G99" i="1"/>
  <c r="F99" i="1"/>
  <c r="E99" i="1"/>
  <c r="G96" i="1"/>
  <c r="F96" i="1"/>
  <c r="E96" i="1"/>
  <c r="H92" i="1"/>
  <c r="G92" i="1"/>
  <c r="F92" i="1"/>
  <c r="E92" i="1"/>
  <c r="I88" i="1"/>
  <c r="H88" i="1"/>
  <c r="G88" i="1"/>
  <c r="F88" i="1"/>
  <c r="E88" i="1"/>
  <c r="I83" i="1"/>
  <c r="H83" i="1"/>
  <c r="G83" i="1"/>
  <c r="F83" i="1"/>
  <c r="E83" i="1"/>
  <c r="H76" i="1"/>
  <c r="G76" i="1"/>
  <c r="F76" i="1"/>
  <c r="E76" i="1"/>
  <c r="I64" i="1"/>
  <c r="H64" i="1"/>
  <c r="H113" i="1"/>
  <c r="G64" i="1"/>
  <c r="F64" i="1"/>
  <c r="E64" i="1"/>
  <c r="G113" i="1"/>
  <c r="F113" i="1"/>
</calcChain>
</file>

<file path=xl/sharedStrings.xml><?xml version="1.0" encoding="utf-8"?>
<sst xmlns="http://schemas.openxmlformats.org/spreadsheetml/2006/main" count="377" uniqueCount="300">
  <si>
    <t xml:space="preserve"> За результатами торгів укладено угоду на придбання препарату  "Ксеомін" ,переможець ТзОВ "ФАРМВЕЙ ТРЕЙДІНГ" на суму 443, 3 тис. грн.  на Лот-2  препарат "Диспорт", переможець ТзОВ "Вента ЛТД",  укладено договір   на суму 427 ,8 тис.грн. Всього укладено угод на суму 871.1 тис.грн. За I півріччя  2021 року  медичну допомогу отримали 85 пацієнтів (у т.ч. препаратом "Диспорт"-26 пац., препаратом "Ксеомін 50од"-35 пац.,   препаратом "Ксеомін 100од"- 24 пац., які було закуплено у  2020р</t>
  </si>
  <si>
    <t xml:space="preserve">КНП ЛОР ЛОКЛ укладено угоди на придбання лікарських засобів, витратних матеріалів для надання медичної допомоги учасникам АТО на загальну суму 168,4 тис. грн.  За    I півріччя  2021 року медичну допомогу отримали   55 пацієнтам. КНП ЛОР Львів. онкологічним центром повторно подано оголошення на лікарські препарати, аукціон 24.06.2021р. розгляд пропозицій, період оскарження, визначення переможця. Госпіталем ІВ та Р за І півріччя 2021 року надано медичну допомогу 392 учасникам АТО.  Оголошено торги,  аукціон - 25.08.2021 року    (міжнародні закупівлі) .Опрацьовано першочергові заявки відділень і триває процес укладання угоди до 50 тис.грн на час проведення міжнарордних торгів на придбання ліків.Розроблено медичне завдання на придбання виробів медичного призначення для надання хірургічної допомоги учасникам АТО, укладено угоду на придбання бішофіту та хвойного концентрату для учасників АТО  на суму  - 49,9 тис.грн. Поставка очікується до 10.07.2021р. </t>
  </si>
  <si>
    <t>Оголошено тендер 29.03.2021р. Лот 1-"Афліберсепт", очікувана вартість 480,0 тис.грн. Аукціон 04.06.2021р. /Тендер буде переоголошуватись/.Оголошено повторний тендер 24.05.21р. , аукціон 30.07.21р.</t>
  </si>
  <si>
    <t xml:space="preserve">За результатми торгів укладено договір  від 29.06.2021р. з ТзОВ "СТМ-Фарм" суму 219,5 тис. грн. на препарат "Дацептон" та на  на Шприц-ручка для введення D-mine", переможець ТзОВ  "СТМ-Фарм", укладено договір від 29.06.2021р. суму 102,0 тис.грн.  Всього укладено угод на загальну суму - 321, 5 тис.грн. За  I півріччя 2021 року медичну допомогу отримали 21 пацієнт  ( у т.ч. препаратом "Сталево 150 мл"-6 пац., препаратом "Сталево 200 мл"-6 пац., препаратом "Дацептон"-9 пац., які було закуплено у 2020р. </t>
  </si>
  <si>
    <t>Основні дані:</t>
  </si>
  <si>
    <t xml:space="preserve"> - назва Програми: Комплексна програма підтримки галузі охорони здоров"я  Львівської області на 2021-2025 роки</t>
  </si>
  <si>
    <t xml:space="preserve"> - номер та дата рішення про внесення останніх змін до Програми:</t>
  </si>
  <si>
    <r>
      <t xml:space="preserve"> - розпорядник коштів (виконавець Програми): </t>
    </r>
    <r>
      <rPr>
        <sz val="10"/>
        <color indexed="8"/>
        <rFont val="Times New Roman"/>
        <family val="1"/>
        <charset val="204"/>
      </rPr>
      <t xml:space="preserve"> КНП ЛОР Львівська обласна клінічна лікарня, КНП ЛОР Західноукраїнський спеціалізований дитячий медичний центр, КНП ЛОР Львівський обласний центр громадського здоров'я, КНП ЛОР Львівський обласний госпіталь ветеранів війн та репресованих ім.Ю.Липи,  КНП ЛОР Львівський державний онкологічний регіональний лікувально-діагностичний центр, КНП ЛОР Львівський обласний клінічний діагностичний центр,КНП ЛОР ЛЬвівська обласна психіатрична лікарня, КНП ЛОР Центр легеневого здоровя, КНП ЛОР ОХМАТДИТ, КНП ЛОР Центр превенції та терапії узалежнень.</t>
    </r>
  </si>
  <si>
    <r>
      <t xml:space="preserve"> - мета Програми:</t>
    </r>
    <r>
      <rPr>
        <sz val="10"/>
        <color indexed="8"/>
        <rFont val="Times New Roman"/>
        <family val="1"/>
        <charset val="204"/>
      </rPr>
      <t>реалізація державної політики: щодо забезпечення медичною допомогою  хворих нефрологічного профілю, з легеневою гіпертензією,з серцево-судинними захворюваннями, ревматологічних хворих, хворих з офтальмологічною патологією, на хворобу Паркінсона, з розсіяним склерозом, на первинні імунодефіцити, хворих із захворюванням опори та руху; щодо: протидії ВІЛ-інфекції СНІДу, донорства крові,  діагностики, лікування та реабілітації осіб, які постраждали внаслідок (під час) Революції Гідності та антитерористичної операції; забезпечення лікарськими засобами хворих на хронічну мієлоїдну лейкемію, гемофілію, множинну мієлому, вагітних жінок у критичних станах та недоношених новонароджених дітей, забезпечення медикаментами та лікувальним харчуванням  дітей-інвалідів, забезпечення функціонування дитячого мобільного хоспіса, надання медичної допомоги хворим на злоякісні новоутворення, забезпечення безпеки пацієнтів та медичного персоналу, в частині належної технічної експлуатації ліфтів, впровадження електронних систем в галузі охорони здоровя,  управління  галуззю охорони здоров"я , заходи з підтримки закладів охорони здоровя</t>
    </r>
  </si>
  <si>
    <r>
      <t xml:space="preserve">1. Аналіз використання коштів Програми згідно з проведеними витратами (за завданнями і заходами)                           тис.грн.                               </t>
    </r>
    <r>
      <rPr>
        <b/>
        <sz val="9"/>
        <color indexed="8"/>
        <rFont val="Times New Roman"/>
        <family val="1"/>
        <charset val="204"/>
      </rPr>
      <t xml:space="preserve">           </t>
    </r>
  </si>
  <si>
    <t>№ з/п</t>
  </si>
  <si>
    <t>Назва, зміст завдання, заходу</t>
  </si>
  <si>
    <t>КЕКВ</t>
  </si>
  <si>
    <t>Фінансові джерела</t>
  </si>
  <si>
    <t>Передбачене фінансування на 2021 рік</t>
  </si>
  <si>
    <t>*Економія коштів за рахунок процедур державних закупівель</t>
  </si>
  <si>
    <t>Кредиторська заборгованість</t>
  </si>
  <si>
    <t>Контрагент**</t>
  </si>
  <si>
    <t xml:space="preserve">Короткий опис досягнутих результатів
Вказати напрями розподілу зекономлених коштів за результатами процедур державних закупівель </t>
  </si>
  <si>
    <t>Пояснення щодо невиконання заходів (заповнюється за 
підсумками року)</t>
  </si>
  <si>
    <t xml:space="preserve">                                          1.Надання медичної допомоги дорослому населенню</t>
  </si>
  <si>
    <t xml:space="preserve">                                                     1.1. Надання медичної допомоги хворим нефрологічного профілю</t>
  </si>
  <si>
    <t>1.1.1.</t>
  </si>
  <si>
    <t xml:space="preserve">Забезпечення розхідними матеріалами для проведення процедур гемодіалізу, гемодіафільтрації, мембранного плазмаферезу, перитонеального діалізу пацієнтам із хронічною хворобою нирок V стадії та гострим пошкодженням нирок
</t>
  </si>
  <si>
    <t xml:space="preserve">Обласний бюджет </t>
  </si>
  <si>
    <t>1.1.2.</t>
  </si>
  <si>
    <t>Забезпечення імуносупресійною терапією хворих із трансплантованими (пересадженими) органами, у т.ч. дітей</t>
  </si>
  <si>
    <t>Обласний бюджет</t>
  </si>
  <si>
    <t xml:space="preserve">                    1.2. Покращення медичної допомоги хворим з легеневою гіпертензією</t>
  </si>
  <si>
    <t>1.2.1.</t>
  </si>
  <si>
    <t xml:space="preserve">Забезпечення закупівлі необхідної кількості лікарських засобів для лікування хворих із легеневою гіпертензією </t>
  </si>
  <si>
    <t>,</t>
  </si>
  <si>
    <t xml:space="preserve">                                                                      1.3. Забезпечення невідкладної серцево-судинної хірургії</t>
  </si>
  <si>
    <t>1.3.1.</t>
  </si>
  <si>
    <t>Надання невідкладної хірургічної допомоги хворим з серцево-судинними захворюваннями, забезпечення медичних установ області витратними матеріалами та оснащення медичним обладнанням</t>
  </si>
  <si>
    <t xml:space="preserve">                    1.4. Покращення медичної допомоги хворим на первинні імунодефіцити (зокрема на загальний варіабельний імунодефіцит)                                                                                              </t>
  </si>
  <si>
    <t>1.4.1.</t>
  </si>
  <si>
    <t>Забезпечення закупівлі необхідної кількості лікарського засобу нормального людського імуноглобуліну для внутрішньовенного введення для лікування хворих на первинні імунодефіцити (зокрема на загальний варіабельний імунодефіцит)</t>
  </si>
  <si>
    <t xml:space="preserve">                                        1.5.Високоспеціалізована медична допомога хворим з офтальмологічною патологією                                                                                         </t>
  </si>
  <si>
    <t>1.5.1.</t>
  </si>
  <si>
    <t>Покращення надання допомоги хворим з катарактою.
Покращення надання допомоги хворим з вітреоретинальною патологією</t>
  </si>
  <si>
    <t xml:space="preserve">                                        1.6. Покращення медичної допомоги ревматологічним хворим на важкі форми артриту                                                                                        </t>
  </si>
  <si>
    <t>1.6.1.</t>
  </si>
  <si>
    <t>Забезпечення імунобіологічною і таргетною терапією хворих з важкими формами артриту, у тому числі спондилоартриту, псоріатичного артриту, ревматоїдного артриту, ювенільного ревматоїдного артриту 18+(дорослих)</t>
  </si>
  <si>
    <t xml:space="preserve"> ТзОВ "Діатом"</t>
  </si>
  <si>
    <t xml:space="preserve">                                        1.7. Покращення медичної допомоги хворим на розсіяний склероз                                                                                       </t>
  </si>
  <si>
    <t>1.7.1.</t>
  </si>
  <si>
    <t xml:space="preserve">Забезпечення закупівлі необхідної кількості медикаментів для хворих на розсіяний склероз
</t>
  </si>
  <si>
    <t xml:space="preserve">                                        1.8. Забезпечення інтенсивною терапію вагітних жінок у критичних станах та недоношених новонароджених дітей                                                                                     </t>
  </si>
  <si>
    <t>1.8.1.</t>
  </si>
  <si>
    <t>Забезпечення інтенсивною терапією вагітних жінок у критичних станах та недоношених новонароджених дітей</t>
  </si>
  <si>
    <t xml:space="preserve">                                        1.9. Покращення медичної допомоги хворим на  хворобу  Паркінсона                                                                                   </t>
  </si>
  <si>
    <t>1.9.1.</t>
  </si>
  <si>
    <t>Забезпечення закупівлі медикаментів для хворих на хворобу Паркінсона</t>
  </si>
  <si>
    <t xml:space="preserve"> 1.10. Покращення надання медичної допомоги стомованим хворим</t>
  </si>
  <si>
    <t>1.10.1.</t>
  </si>
  <si>
    <t>Забепечення стомованих хворих, яким після хірургічного втручання на передню стінку області живота був виведений сечовід або кишка</t>
  </si>
  <si>
    <t>1.11. Покращення надання медичної допомоги неврологічним хворим</t>
  </si>
  <si>
    <t>1.11.1.</t>
  </si>
  <si>
    <t xml:space="preserve">Забезпечення надання спеціалізованого лікування та комплексної медико-соціальної реабілітації хворих із вторинною спастичністю (після перенесеного інсульту) та дистонічними гіперкінезами </t>
  </si>
  <si>
    <t xml:space="preserve">                    1.12.Забезпечення лікувально-профілактичних закладів області імплантатами та інструментарієм для лікування хворих із                               захворюваннями          органів опори та руху</t>
  </si>
  <si>
    <t>1.12.1.</t>
  </si>
  <si>
    <t>Забезпечення ортопедичного відділення сучасними імплантатами та наборами інструментів</t>
  </si>
  <si>
    <t xml:space="preserve">                                                                              1.13.  Протидія ВІЛ-інфекції/СНІДу                                                                               </t>
  </si>
  <si>
    <t>1.13.1.</t>
  </si>
  <si>
    <t>Забезпечення безоплатного консультування та тестування на ВІЛ-інфекцію населення, профілактика передачі ВІЛ від матері до дитини, лікування опортуністичних інфекцій та супутніх захворювань, лабораторний супровід лікування ВІЛ-інфекції, формування прихильності до АРТ, проведення лабораторних досліджень та діагностики ВІЛ-інфекції гарантованої якості</t>
  </si>
  <si>
    <t>ТОВ "Реал Діагностик"</t>
  </si>
  <si>
    <t>1.13.2.</t>
  </si>
  <si>
    <t>Забезпечення адаптованими молочними сумішами дітей першого року життя, які народжені ВІЛ-позитивними матерями</t>
  </si>
  <si>
    <t>1.13.3.</t>
  </si>
  <si>
    <t>Організація та забезпечення доступу до соціальних послуг для ВІЛ-інфікованих осіб</t>
  </si>
  <si>
    <t>1.13.4.</t>
  </si>
  <si>
    <t>1.13.5</t>
  </si>
  <si>
    <t>Надання послуг з медико-соціального супроводу пацієнтів, які приймають замісну підпримувальну терапію та споживачів інєкційних наркотиків</t>
  </si>
  <si>
    <t xml:space="preserve">                       1.14. Діагностика, лікування та реабілітація громадян, які постраждали внаслідок (під час) Революції Гідності та антитерористичної операції та операції обєднаних сил зі здійснення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їх сімей,  у тому числі їх дітей, хворих на онкологічні та онкогематологічні захворювання                                                                                </t>
  </si>
  <si>
    <t>1.14.1.</t>
  </si>
  <si>
    <t>Надання спеціалізованої медичної допомоги особам, які постраждали внаслідок (під час) Революції Гідності, антитерорис-тичної операції та операції обєднаних сил зі здійснення заходів із забезпечення національної безпеки і оборони, відсічі і стримування збройної агресії РФ у Донецькій та Луганській областях, військовослужбовцям Збройних Сил України, інших законних військових формувань - учасникам антитерористичної операції та операції обєднаних сил зі здійснення заходів із забезпеченням національної безпеки і оборони, відсічі і стримування збройної агресії РФ у Донецькій та Луганській областях, членів їх сімей у тому числі їх дітей хворих на онкологічні та онкогематологічні захворювання, що потребуватимуть тривалого, дороговартісного лікування та заходів реабілітації, в т.ч.</t>
  </si>
  <si>
    <t xml:space="preserve"> ТзОВ "Веста Медікел", ФОП Петегерич В.Й., ТзОВ "СТМ-ФАРМ", ППВКФ "Скайінвест"</t>
  </si>
  <si>
    <t>1.14.2.</t>
  </si>
  <si>
    <t xml:space="preserve">Лікування хворих осіб з гепатитом В і С </t>
  </si>
  <si>
    <t>1.14.3.</t>
  </si>
  <si>
    <t xml:space="preserve">Лабораторна діагностика </t>
  </si>
  <si>
    <t>Забезпечення повноцінного функціонування реабілітаційного відділення</t>
  </si>
  <si>
    <t>1.14.4.</t>
  </si>
  <si>
    <t>Покращення умов перебування та надання медичної допомоги в реабілітаційному відділенні госпіталю</t>
  </si>
  <si>
    <t xml:space="preserve">                       1.15. Покращення медичної допомоги хворим на хронічну мієлоїдну лейкемію, гемофілію та множинну мієлому                                                                                 </t>
  </si>
  <si>
    <t>1.15.1.</t>
  </si>
  <si>
    <t>Забезпечення закупівлі лікарських засобів для лікування хворих на хронічну мієлоїдну лейкемію, гемофілію та на множинну мієлому</t>
  </si>
  <si>
    <t xml:space="preserve">                       1.16.  Донорство крові                                                                              </t>
  </si>
  <si>
    <t>1.16.1.</t>
  </si>
  <si>
    <t>Забезпечення безпеки донорської крові та діагностики гемотранс- фузійних інфекцій
(гепатити, ВІЛ-інфекція та сифіліс)</t>
  </si>
  <si>
    <t xml:space="preserve">                       1.17. Покращення надання медичної допомоги зі зниженим слухом                                                                             </t>
  </si>
  <si>
    <t>1.17.1.</t>
  </si>
  <si>
    <t>Забезпечення індивідуальними слуховими апаратами</t>
  </si>
  <si>
    <t>кошти місцевих бюджетів</t>
  </si>
  <si>
    <t xml:space="preserve">                       1.18. Покращення надання медичної допомоги дорослим хворим на муковісцидоз                                                                             </t>
  </si>
  <si>
    <t>1.18.1.</t>
  </si>
  <si>
    <t>Забезпечення дорослих людей області, хворих на муковісцидоз, життєво необхідними медичними препаратами</t>
  </si>
  <si>
    <t xml:space="preserve">                                       1.19. Покращення надання медичної допомоги дорослим, хворим на фенілкетонурію     </t>
  </si>
  <si>
    <t>1.19.</t>
  </si>
  <si>
    <t xml:space="preserve">Забезпечення дорослих, хворих на фенілкетонурію продуктами лікувального харчування в амбулаторних умовах </t>
  </si>
  <si>
    <t xml:space="preserve">                                       1.20. Покращення надання психіатричної допомоги хворим    </t>
  </si>
  <si>
    <t>1.20.</t>
  </si>
  <si>
    <t>Реформування психіатричних стаціонарів області та формування на їх базі сучасних локальних центрів психічного здоровя</t>
  </si>
  <si>
    <t xml:space="preserve">                                       1.21. Протидія туберкульозу та його хіміорезистентними формами   </t>
  </si>
  <si>
    <t>1.21.</t>
  </si>
  <si>
    <t>Соціальні послуги для хворих на туберкульоз з ризиком відриву від лікування</t>
  </si>
  <si>
    <t>Всього по заходу I</t>
  </si>
  <si>
    <t xml:space="preserve"> II.Забезпечення дітей-інвалідів і дітей з важкими інтоксикаціями медичними препаратами, виробами медичного призначення та дезіноксикаційною терапією                                                                             </t>
  </si>
  <si>
    <t>2.1.</t>
  </si>
  <si>
    <t>Забезпечення належного лікування дітей із хронічною нирковою недостатністю, продовження тривалості та покращення якості їхнього життя</t>
  </si>
  <si>
    <t>ТзОВ “Діавіта”, ТзОВ “Діатом”</t>
  </si>
  <si>
    <t>2.2.</t>
  </si>
  <si>
    <t>Забезпечення дітей, хворих на фенілкетонурію,
продуктами лікувального харчування в амбулаторних умовах</t>
  </si>
  <si>
    <t>ТОВ “Здорове Майбутнє”, ТзОВ “Б-777”</t>
  </si>
  <si>
    <t>2.3.</t>
  </si>
  <si>
    <t>Забезпечення дітей-інвалідів, хворих на муковісцидоз, медикаментами, у тому числі  в амбулаторних умовах</t>
  </si>
  <si>
    <t>ТзОВ “Діатом”, ТзОВ “Медичний центр “М.Т.К.”, ТОВ “БаДМ”,</t>
  </si>
  <si>
    <t>2.4.</t>
  </si>
  <si>
    <t>Забезпечення дітей, хворих на первинні імунодефіцити, засобами замісної терапії</t>
  </si>
  <si>
    <t xml:space="preserve"> ТзОВ "Біофарма Плазма"</t>
  </si>
  <si>
    <t>2.5.</t>
  </si>
  <si>
    <t xml:space="preserve">Забезпечення імунобіологічною і таргетною терапією дітей, хворих на важкий ювенільний ревматоїдний артрит </t>
  </si>
  <si>
    <t>ТзОВ “Діатом”, ТОВ “БаДМ”</t>
  </si>
  <si>
    <t>2.6.</t>
  </si>
  <si>
    <t>Забезпечення медикаментами важкохворих дітей-інвалідів з невиліковними хворобами (важкі ураження центральної нервової системи різної етіології, важкі генетичні захворювання, онкологічні та онкогематологічними захворювання та ін.),
що перебувають під наглядом мобільного хоспіса для дітей. Придбання медичного обладнання для мобільного хоспіса</t>
  </si>
  <si>
    <t>ТзОВ “Рокмед”</t>
  </si>
  <si>
    <t>2.7.</t>
  </si>
  <si>
    <t>Забезпечення профілактичного лікування геморагічних ускладнень хворих зі спадковими коагулопатіями (гемофілія А, гемофілія Б, хвороба Віллебранда)</t>
  </si>
  <si>
    <t>ТзОВ “Діатом”</t>
  </si>
  <si>
    <t>2.8.</t>
  </si>
  <si>
    <t>Забезпечення дітей, хворих на онкологічні й онкогематологічні захворювання, препаратами хіміотерапії та терапії супроводу, а також розхідними матеріалами, необхідними при проведенні програмної хіміо- та радіотерапії</t>
  </si>
  <si>
    <t>ТзОВ “Біофарма Плазма"; ТОВ "БаДМ”</t>
  </si>
  <si>
    <t>2.9.</t>
  </si>
  <si>
    <t>Лікування дітей з прогресуючою гідроцефалією</t>
  </si>
  <si>
    <t>2.10.</t>
  </si>
  <si>
    <t>Забезпечення дітей із вадами слуху слуховими апаратами</t>
  </si>
  <si>
    <t>Всього по заходу II</t>
  </si>
  <si>
    <t>ІІІ. Покращення медичної допомоги хворим з онкологічними захворюваннями</t>
  </si>
  <si>
    <t>3.1.</t>
  </si>
  <si>
    <t>Вакцинація проти раку шийки матки</t>
  </si>
  <si>
    <t>3.2.</t>
  </si>
  <si>
    <t>Підвищення ефективності клініко-діагностичних досліджень для дітей, хворих на онкологічні та онкогематологічні захворювання</t>
  </si>
  <si>
    <t>3.3.</t>
  </si>
  <si>
    <t>Придбання високотехнологічного устаткування для діагностики та лікування онкологічних хвороб</t>
  </si>
  <si>
    <t>3.4.</t>
  </si>
  <si>
    <t>Забезпечення використання «рідинної цитології» з метою цитологічного скринінгу патології шийки матки</t>
  </si>
  <si>
    <t>3.5.</t>
  </si>
  <si>
    <t>Поліпшення доступності хіміотерапевтичного лікування раку</t>
  </si>
  <si>
    <t>Всього по заходу III</t>
  </si>
  <si>
    <t>ІV.Безпека пацієнтів та медичного персоналу в частині забезпечення належної технічної  експлуатації ліфтів та забезпечення пожежної безпеки</t>
  </si>
  <si>
    <t>4.1.</t>
  </si>
  <si>
    <t>Забезпечення надійності та безпечної експлуатації ліфтів шляхом їх ремонту, модернізації чи заміни</t>
  </si>
  <si>
    <t>4.2.</t>
  </si>
  <si>
    <t>Забезпечення вимог законодавства із протипожежної безпеки</t>
  </si>
  <si>
    <t>4.3.</t>
  </si>
  <si>
    <t>Забезпечення вимог щодо протитипожежної безпеки експлуатації будівель</t>
  </si>
  <si>
    <t>Всього по заходу IV</t>
  </si>
  <si>
    <t>V.Оснащення закладів охорони здоров’я, закладів вищої освіти,які перебувають у власності ЛОР та галузевому управлінні департаменту охорони здоровя облдержадміністрації, високоспеціалізованим медичним обладнанням, апаратурою, медичною технікою та спеціалізованим санітарним автотраспортом</t>
  </si>
  <si>
    <t>5.1.</t>
  </si>
  <si>
    <t>Забезпечення оснащення дорослих та дитячих стаціонарів, амбулаторно-поліклінічних закладів та Центру служби крові</t>
  </si>
  <si>
    <t>Всього по заходу V</t>
  </si>
  <si>
    <t xml:space="preserve">VI.Розвиток служби екстреної медичної допомоги області </t>
  </si>
  <si>
    <t>6.1.</t>
  </si>
  <si>
    <t>Забезпечення оснащення системи екстреної медичної допомоги спеціалізованим санітарним автотранспортом</t>
  </si>
  <si>
    <t>6.2.</t>
  </si>
  <si>
    <t>Забезпечення працівників служби форменим (літнім та зимовим) одягом</t>
  </si>
  <si>
    <t>Всього по заходу VI</t>
  </si>
  <si>
    <t>VII. Співфінансування проектів міжнародної технічної допомоги</t>
  </si>
  <si>
    <t>7.1.</t>
  </si>
  <si>
    <t>Забезпечення співфінансування проектів міжнародно-технічної допомоги, розроблених закладами охорони здоров’я за рахунок коштів обласного бюджету</t>
  </si>
  <si>
    <t>Всього по заходу VIІ</t>
  </si>
  <si>
    <t xml:space="preserve">VIIІ. Впровадження електронних систем у галузі охорони здоров"я </t>
  </si>
  <si>
    <t>8.1.</t>
  </si>
  <si>
    <t>Застосування технологій е-урядування в галузі охорони здоровя</t>
  </si>
  <si>
    <t>Всього по заходу VIІІ</t>
  </si>
  <si>
    <t xml:space="preserve">IX. Управління  галуззю охорони здоров"я </t>
  </si>
  <si>
    <t>9.1.</t>
  </si>
  <si>
    <t>Програма з менеджменту управління комунальним закладом, установою, комунальним некомерційним підприємсивом охорони здоров"я</t>
  </si>
  <si>
    <t>Всього по заходу ІХ</t>
  </si>
  <si>
    <t xml:space="preserve">    X.  Заходи з підтримки закладів охорони здоров’я, в т.ч. закладів, які надають медичну допомогу хворим на гостру респіраторну хворобу COVID-19, викликану коронавірусом SARS-CoV-2</t>
  </si>
  <si>
    <t xml:space="preserve"> 10.1.</t>
  </si>
  <si>
    <t xml:space="preserve">10.1Заходи з підтримки закладів охорони здоров’я в умовах реформування фінансових взаємовідносин в галузі, закупівля витратних матеріалів та імунобіологічних препаратів </t>
  </si>
  <si>
    <t>КЗ ЛОР, КНП ЛОР</t>
  </si>
  <si>
    <t>Наданная підтримки закладів охорони здоровя : фінансування комунальних послуг для  КНП ЛОР,  та фінансування КЗ ЛОР : заробітна плата, енергоносії, медикаменти, харчування та інші видатки</t>
  </si>
  <si>
    <t>Всього по заходу Х.</t>
  </si>
  <si>
    <t xml:space="preserve"> ХІ.Заходи з підтримки медичних працівників закладів охорони здоров’я області , які пройшли стаціонарне лікування з підтвердженим діагнозом на гостру респіраторну хворобу COVID-19, викликану коронавірусом SARS-CoV-2</t>
  </si>
  <si>
    <t>11.1.</t>
  </si>
  <si>
    <t>Заходи з надання матеріальної підтримки медичних працівників, які пройшли стаціонарне лікування з підтвердженим діагнозом захворювання на гостру респіраторну хворобу COVID-19, викликану коронавірусом SARS-CoV-2 та встановленим професійним захворюванням</t>
  </si>
  <si>
    <t>Всього по заходу ХІ.</t>
  </si>
  <si>
    <t>у т. ч.</t>
  </si>
  <si>
    <t>обласний бюджет</t>
  </si>
  <si>
    <t>*Вказати джерело (державний бюджет, місцеві бюджети, інші кошти)</t>
  </si>
  <si>
    <t>** Безпосередній отримувач коштів (суб'єкт, з яким укладено угоди на закупівлю або виконання робіт)</t>
  </si>
  <si>
    <t>Звіт щодо виконання обласної (бюджетної) цільової програми за  1 півріччя  2021 року</t>
  </si>
  <si>
    <t>Госпіталем ІВ та Р придбано 14 ендопротезів, вартість 1 протезу-22750,0 грн.</t>
  </si>
  <si>
    <t xml:space="preserve">Загальна сума укладених угод -3074,9 тис.грн.  Закуплено препарати: Пульмозим — 239уп., Браксон — 67п., Ципрофлоксацин — 113пл., Лінелід розчин — 53конт., Зацеф — 1501уп., Меронем — 66уп., Сульбактомакс — 195уп., Укрлів — 85уп.                                                                             63 дітей-інвалідів хворих на муковісцидоз, постійно забезпечуються життєво необхідними препаратами Креон 25 000 і Пульмозим в стаціонарі і амбулаторно. </t>
  </si>
  <si>
    <t>Загальна сума укладених угод - 263,2 тис.грн.  Закуплено препарат  Біовен-Моно — 185фл.         12 дітей-інвалідів з первинними імунодефіцитам одержують постійно лікування в стаціонарних умовах довенними імуноглобулінами.</t>
  </si>
  <si>
    <t>Загальна сума угод: 3074,9 тис.грн.  Закуплено препарати: Сімпоні — 10уп., Актемра — 104фл., Хуміра — 26уп. 63 дітей постійно отримують лікування препаратом Хуміра , 21 дитина препаратом Актемра.  Досягнуто стійке покращення стану якості життя хворих дітей.</t>
  </si>
  <si>
    <t xml:space="preserve">Загальна сума укладено угод: 807,8 тис.грн. Закуплено лікарські препарати: Альбумін-біофарма — 20фл., Лінія Інфузомат Спейс — 5661шт., Нутрифлекс ліпід спеціальний — 1уп., Олімель — 7уп., Квамател — 148уп., Діапразол — 3уп.                                         Опіка над 235 дітьми.        </t>
  </si>
  <si>
    <t>Профінансовано за 1 півріччя 2021 р</t>
  </si>
  <si>
    <t>Касові видатки за 1 півріччя 2021 р.</t>
  </si>
  <si>
    <t>продовження</t>
  </si>
  <si>
    <t>тис. грн.</t>
  </si>
  <si>
    <t>3. Аналіз використання коштів Програми згідно з проведеними витратами (за переліками основних засобів і лікарських  засобів,                           у разі їх наявності)</t>
  </si>
  <si>
    <t>Назва основного засобу/лікарських засобів та інше</t>
  </si>
  <si>
    <t>Замовник</t>
  </si>
  <si>
    <t>Економія коштів за рахунок процедур державних закупівель</t>
  </si>
  <si>
    <t>Постачальник</t>
  </si>
  <si>
    <t>Придбання лікарських засобів та медичних матеріалів на лікування хворих дітей із ХНН (Діаніл, Ковпачок роз’єднувальний, Педіатричний набір, Дренажний комплект циклера, Рекормон)</t>
  </si>
  <si>
    <t>КНП ЛОР «ЗУСДМЦ»</t>
  </si>
  <si>
    <r>
      <t xml:space="preserve">Придбання продуктів харчування для дітей,  хворих на фенілкетонурію: (ФКУ  Коміда В, ФКУ Нутрі 3 Концентрат, ФКУ Нутрі 2 Концентрат, ФКУ Нутрі 2 Енерджі, ФКУ Нутрі 3 Енерджі)
</t>
    </r>
    <r>
      <rPr>
        <sz val="11"/>
        <color indexed="8"/>
        <rFont val="Times New Roman"/>
        <family val="1"/>
        <charset val="204"/>
      </rPr>
      <t/>
    </r>
  </si>
  <si>
    <t>ТзОВ “Здорове Майбутнє”, ТзОВ “Б-777”</t>
  </si>
  <si>
    <r>
      <t>Придбання медпрепаратів для дітей-інвалідів, хворих на муковісцидоз (Укрлів, Меронем, Зацеф, Сульбактомакс, Пульмозим, Браксон, Ципрофлоксацин, Лінелід розчин)</t>
    </r>
    <r>
      <rPr>
        <b/>
        <sz val="10"/>
        <color indexed="8"/>
        <rFont val="Times New Roman"/>
        <family val="1"/>
        <charset val="204"/>
      </rPr>
      <t/>
    </r>
  </si>
  <si>
    <t>ТзОВ “Діатом”, ТзОВ “Медичний центр “М.Т.К.”,ТОВ “БаДМ”</t>
  </si>
  <si>
    <t>Придбання медикаментів для лікування дітей-інвалідів, хворих на первинні імунодефіцити (Біовен-моно)</t>
  </si>
  <si>
    <t>Закупівля лікарського препарату Актемра, Хуміра  та Сімпоні .</t>
  </si>
  <si>
    <t xml:space="preserve">Придбання препаратів поліхіміотерапії ( Квамател,  Нутрифлекс ліпід спеціальний, Альбумін-біофарма, Лінія Інфузомат Спейс, Олімель, Діапразол)  </t>
  </si>
  <si>
    <t xml:space="preserve">  ТзОВ “Біофарма Плазма"; ТОВ “Віджи Медікал Україна”, ТОВ "БаДМ"</t>
  </si>
  <si>
    <t>Закуплено препарат  "Актемра" - 20  фл.</t>
  </si>
  <si>
    <t>КНП ЛОР ЛОКЛ</t>
  </si>
  <si>
    <t>ТзОВ "Діатом"</t>
  </si>
  <si>
    <t xml:space="preserve">  ТзОВ "Веста Медікел", ФОП Петегерич В.Й., ТзОВ "СТМ-ФАРМ", ППВКФ "Скайінвест"</t>
  </si>
  <si>
    <t xml:space="preserve"> Закупівля тест-систем , реагентів</t>
  </si>
  <si>
    <t xml:space="preserve">КНП ЛОР Центр громадського здоровя </t>
  </si>
  <si>
    <t>Разом:</t>
  </si>
  <si>
    <t>Директор    департаменту охорони здоров"я                                                                               Орест Чемерис</t>
  </si>
  <si>
    <t>Профінансовано за 1 півріччя 2021р.</t>
  </si>
  <si>
    <t>Оплачено  (касові видатки) за  1 півріччя 2021 р.</t>
  </si>
  <si>
    <t>Питання розподілу коштів буде розглянуто на комісії ЛОР</t>
  </si>
  <si>
    <t>ТзОВ "Хоупмедікаллаб"</t>
  </si>
  <si>
    <t xml:space="preserve"> - заплановане фінансування з обласного бюджету: 584 661,4  тис.грн.</t>
  </si>
  <si>
    <t>ТзОВ  "Вента ЛТД"</t>
  </si>
  <si>
    <t xml:space="preserve"> ТзОВ БаДМ</t>
  </si>
  <si>
    <t>ЛОКЛ  оголошено тендер 15.02.2021  на Лот 1-Імуноглобулін людини , очікувана вартість 852,4 тис. грн. , аукціон 23.04.2021р. ,  укладено угоду від 14.04.2021 року з ТзОВ "Біофарма-Плазма" на суму 796, 64 тис.грн.  на препарат "Біовен"</t>
  </si>
  <si>
    <t>ТзОВ Діатом</t>
  </si>
  <si>
    <t>БО "БТ "Всеукраїнська мережа людей,які живуть з ВІЛ/СНІД" м.Львів"</t>
  </si>
  <si>
    <t>Обласний бюджет, медична субвенція</t>
  </si>
  <si>
    <t xml:space="preserve">  Укладено 20% угоду від 20.01.21р. на суму 18,3 тис.грн. (Імунат — 7уп.). Не використали кошти у зв’’язку з відсутністю препарату Імунат в Україні.                                                                             51 дитина-інвалід з важкою формою гемофілії. </t>
  </si>
  <si>
    <t>Оголошені перші торги не відбулися, оголошено повторно 07.05.21р., триває прийом пропозицій до 10.06.2021, прекваліфікація з 11.06.2021р., аукціон 24.06.2021р. ,розгляд пропозицій, період оскарження, визначення переможця.</t>
  </si>
  <si>
    <t>Оголошено торги на суму 560,0 тис.грн.,укладено угоду №297 від 15.06.21р. На суму 530,8 тис.грн. (Вакцина Церварикс — 550уп.)</t>
  </si>
  <si>
    <t>Всього надано 72  послуг соціального супроводу   для 36–ми залучених  осіб, з яких: психо-соціальні послуги -18; соціально-медичні послуги-18; інформаційно-профілактичні послуги – 36.</t>
  </si>
  <si>
    <t>Формування комунікаційної складової та інформаційної політики громадського здоровя у напрямку профілактики захворювань, узалежнень</t>
  </si>
  <si>
    <t>Соціальні послуги у напрямку профілактики захворювань, узалежнень</t>
  </si>
  <si>
    <t>КНП ЛОР Львів. обл.медичний центр превенції та терапії узалежнень</t>
  </si>
  <si>
    <t>Закуплено ОКТАПЛАС ЛГ о-н для інфузій 45-70мг/мл по 200мл, катетер для направлення коронарної артерії, провідники коронарні, індефлятори</t>
  </si>
  <si>
    <t>КНП ЛОР Львів.обл.кардіоцентр</t>
  </si>
  <si>
    <t>ТзОВ "БаДМ-Б", ТзОВ"Інтегра-Медікал",ТзОВ "Просперамед", ФОП Долгоручко Р.П.</t>
  </si>
  <si>
    <t>1.</t>
  </si>
  <si>
    <t>2.</t>
  </si>
  <si>
    <t>3.</t>
  </si>
  <si>
    <t>Закуплено препарат "окревус"-10 фл</t>
  </si>
  <si>
    <t>4.</t>
  </si>
  <si>
    <t>КНП ЛОР Львівський обл.перинатальний центр</t>
  </si>
  <si>
    <t>5.</t>
  </si>
  <si>
    <t xml:space="preserve"> Закуплено 14 ендопротезів </t>
  </si>
  <si>
    <t>6.</t>
  </si>
  <si>
    <t>КНП ЛОР ЛОГВВтаР</t>
  </si>
  <si>
    <t xml:space="preserve">Закуплено набір для цитологічного фарбування, промивна рідина, витратні матеріали, порошок для буферного розчину, заключне середовище </t>
  </si>
  <si>
    <t>КНП ЛОР ЛДОРЛДЦ</t>
  </si>
  <si>
    <t>Проведена закупівля тест-систем , реагентів на суму 61,3 тис.грн. У 1 півріччі   2021 році  проведено лабораторних досліджень та діагностики ВІЛ-інфекції гарантованої якості  
З них: Обстеження  ВІЛ-інфекції  -1883;  Підтвердження на ВІЛ -493; вірусне навантаження – 3392;СD4-1913; гематологічні дослідження - 44872;біохімічні дослідження -26312; 
  Обстеження на гепатит  -354.</t>
  </si>
  <si>
    <t>За результатами торгів   укладено угоду на суму 1097,6 тис.грн., визначено переможця - ТзОВ "Хоупмедікаллаб". Отримано набір для цитологічного фарбування, промивна рідина, витратні матеріали, порошок для буферного розчину, заключне середовище на суму  609,4   тис. грн. Проведено 527 цитологічних досліджень.</t>
  </si>
  <si>
    <t xml:space="preserve">КНП ЛОР Центр легеневого здоровя </t>
  </si>
  <si>
    <t>Підприємство  "РегіонОпт" ГО "Всеукраїнська організація союз осіб з інвалідністю України"</t>
  </si>
  <si>
    <t>Очікується інформація від КНП ЛОР "Львівської обласної інфекційна клінічна лікарня" щодо переліку та кількості медикаментів, які необхідно закупити для учасників АТО, хворих на гепатит В і С та щодо переліку та кількості хворих - учасників АТО, хворих на гепатит В і С , яким необхідно провести лабораторну діагностику.</t>
  </si>
  <si>
    <t xml:space="preserve">Постійна комісія ЛОР погодила перелік необхідного обладнання, апаратури та медичної техніки для 19-ти закладів охорони здоров'я (витяг з протоколу №15 від 19.05.2021), розпочато тендерні процедури. </t>
  </si>
  <si>
    <t>Закуплено препарат "Куросурф суспензія для ендотрахіального введення, 80 мг/мл по 1.5 мл у фл.№1"-6фл.</t>
  </si>
  <si>
    <t>Кошти передані   у вигляді субвенції міському бюджету та профінансовані</t>
  </si>
  <si>
    <t>Кошти передані  у вигляді субвенції міському бюджету та профінансовані</t>
  </si>
  <si>
    <t>Укладено угоду №917 від 26.05.21р. на суму 999,99 тис. грн. (переговорна процедура).В рамкам проекту надано соціальні послуги особам з чутливим туберкульозом та особам з хіміорезистентним тубуркульозом</t>
  </si>
  <si>
    <t xml:space="preserve"> - номер та дата рішення про прийняття Програми: №22 від 22.12.2020 зі змінами від 23.02.2021 №65,  №103 від 13.04.2021</t>
  </si>
  <si>
    <t>Перинатальним центром  укладено угоду від 11.06.2021  на суму 105.0 тис.грн. на закупівлю куросурфу-6фл. Використано для 2-х дітей.</t>
  </si>
  <si>
    <t>ТОВ "МЕДІТЕК ФАРМ"</t>
  </si>
  <si>
    <t>ТзОВ "Вента ЛТД"</t>
  </si>
  <si>
    <t xml:space="preserve">Перинатальним центром оголошено торги :                    1. Відкриті торги 19.05.21  на : Звичайний дитячий інкубатор,  Пристрій для обігрівання немовляти/новонародженого, Зволожувач дихальних сумішей з підігрівом", пропозиції розглянуть 01.07.2021 року, підписання договору орієнтовно з 12.07.2021р.           2.  Відкриті торги 29.04.21 на : система аналізу численних фізіологічних параметрів, клінічна, Пульсоксиметр,  Шприцева помпа, Опромінювач верхнього розташування для фототерапії новонароджених, Апарат фототерапії новонароджених із світловипрмінюючою ковдрою, Стійка для внутрішньовенних вливань". Пропозиції розглянуті 15.06.2021р. Угода від 01.07.2021р.  3. Відкриті торги 28.05.21 : Система обігріву новонароджених , Блок керування опаленням для електричного підігрівача; Апарат неінвазивної штучної вентиляції легенів та СРАР-терапії для новонароджених,  Апарат штучної вентиляції легенів для інтенсивної терапії неонатальний/для дорослих; Вакуумний аспіратор, Система всмоктування загального призначення, лінійна; Система обігріву новонароджених, Реанімаційний набір для новонароджених,Набір для реанімації", акцепт 26.06.2021р. Підписання договору орієнтовно 05.07.2021. 4. Відкриті торги 29.04.21 на:  Черезшкірний білірубінометр", пропозиції роглянуті, угода від 09.06.2021 року №1. на суму 208,5 тис. грн. Замовлено фінансування.  Всього укладено угод на суму 4597,0 тис.грн. </t>
  </si>
  <si>
    <t xml:space="preserve">Загальна сума укладених угод -2615,0 тис.грн. Закуплено: Діаніл — 1000шт., Ковпачок роз’єднувальний — 1000шт., Педіатричний набір — 30шт., Дренажний комплект циклера — 30шт., Рекормон — 48уп.                                                          21 дитина-інвалід з хронічною нирковою недостатністю постійно отримують медикаментозний супровід, з них  отримують замісну терапію методами гемодіалізу 8 хворих та перитонеального діалізу –5
</t>
  </si>
  <si>
    <t xml:space="preserve"> Загальна сума укладених угод -4500,0 тис.грн.  Закуплено спеціальні продукти харчування: ФКУ Коміда В — 145б., ФКУ Нутрі 3 Концентрат — 41шт., ФКУ Нутрі 2 Концентрат — 27шт., ФКУ Нутрі 2 Енерджі — 18шт., ФКУ Нутрі 3 Енерджі — 33шт.                                                                              26 дітей-інвалідів хворих на фенілкетонурію отримують амбулаторно спеціальні продукти харчування, які не мають в своєму складі  фенілаланіну. Покращились клінічні параметри:  нормалізувались випорожнення; покращились стан шкіри, тонус м’язів, фізичний розвиток, увага; зменшились поведінкові розлади, що проявлялися агресією з синдромом психомоторної розгальмованості; зменшилась частота виникнення судомного синдрому.</t>
  </si>
  <si>
    <t xml:space="preserve"> Загальна сума угод: 2075,4 тис.грн. Укладено 20% угоду від 01.03.21р. на суму362,7 тис,грн. (Розхідний матеріал) та  угоду №300 від 01.06.21р. на суму 1712,7 тис.грн. (Розхідний матеріал). Опіка над 66 дітьми. </t>
  </si>
  <si>
    <t>ТзОВ “Рокмед”, ТзОВ “Індев”</t>
  </si>
  <si>
    <t>Придбання розхідного матеріалу (зонд для годування, кететри, Фільтри Venti Shield вірусобактеріальні та ін.)</t>
  </si>
  <si>
    <t>7.</t>
  </si>
  <si>
    <t>8.</t>
  </si>
  <si>
    <t>9.</t>
  </si>
  <si>
    <t>10.</t>
  </si>
  <si>
    <t>11.</t>
  </si>
  <si>
    <t>12.</t>
  </si>
  <si>
    <t>13.</t>
  </si>
  <si>
    <t>14.</t>
  </si>
  <si>
    <t>15.</t>
  </si>
  <si>
    <t>16.</t>
  </si>
  <si>
    <t>17.</t>
  </si>
  <si>
    <t>18.</t>
  </si>
  <si>
    <t>Оголошено тендер 27.01.2021р. на препарат- Ілопрост, аукціон 06.04.2021р. відбувся,  укладено договір   від 30.03.2021р. з ТзОВ  "Вента ЛТД" на суму 354,35 тис. грн.   Оголошено тендер 23.06.2021р. на Лот-1 "Ілопрост" очікувана вартість 497, 87 тис. грн., Лот-2-"Легеневі сурфактанти" очікувана вартість 1 830.5 тис. грн .,  аукціон 30.08.2021р. Згідно щомісячної рознарядки, завдяки програмі отримують препарати 49 пацієнтів із них 9  дітей.</t>
  </si>
  <si>
    <t xml:space="preserve">Закуплено ліки "Ілопрост"- 960 фл. </t>
  </si>
  <si>
    <t xml:space="preserve">Обл.кардіоцентром укладено угод на загальну суму   на суму 1610,0тис.грн. ( "ОКТАПЛЕКС 500"-64 фл.,  направляючі катетери 150 шт.,Індефлятори 500 шт.,провідники коронарні 170 шт.) П'ятьом пацієнтам під час операції вливали кровозамінники ОКТАПЛЕКС к-ті 7 фл.  ЛОКЛ- оголошено тендер 06.05.2021 на  Лот №1 - Ручна сист. для аутотрансфузії крові, Лот №2 - Протез серцевий  аортальний клапана двостулковий, Лот №3 - Серцевий клапан транспл./судинний протез, Лот №4 -Протез мітральний  клапана двостулковий.  Аукціон 13.07.2021р.  За  I півріччя 2021 року  невідкладної хірургічної медичної допомоги отримали  66 пацієнтів, такими розх.матеріалами як  "Протези", "Набір витратних матеріалів" і т.д., які було закуплено у 2020р.  </t>
  </si>
  <si>
    <t xml:space="preserve"> Укладено 20% угоду на суму 203,2 тис.грн. препарат "актемра". Оголошено тендер 26.05.21 на протиревматичні препарати(етанерцепт,тофацитиніб,адалімуммаб), аукціон 02.08.21. Закуплено ліки "Актемра"- 20 фл. на суму 203,2 тис.грн. За   I квартал 2021 року   медичну допомогу отримав  31 пацієнт, у тому числі препаратом "Хуміра" -23 пацієнти , "Актемра" -3 пацієнти,  препаратом "Фламмегіс" -3 пацієнти, препаратом "Мабтера"- 2 пацієнти, які було закуплено у  2020 р</t>
  </si>
  <si>
    <t>Закуплено лікарські засоби, препарати та вироби медичного призначення для  учасників АТО</t>
  </si>
  <si>
    <t>За результатами торгів визнано переможця "ТзОВ Діатом",укладено договір №276 від 23.04.2021р. з ТзОВ "Діатом" на суму 5 210 ,0 тис. грн. на  препарат "Окревус". Закуплено препарат "Окревус"-10 фл. на суму 1 491,6 тис.грн. За    I півріччя 2021 року  медичну допомогу отримали  8 пацієнти препаратом "Окревус", які було закуплено у  2020р.</t>
  </si>
  <si>
    <t>Усього по обласному бюджету:</t>
  </si>
  <si>
    <t>субвенція обласному бюджету  з держбюджету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</si>
</sst>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charset val="204"/>
      <scheme val="minor"/>
    </font>
    <font>
      <b/>
      <sz val="14"/>
      <color indexed="8"/>
      <name val="Times New Roman"/>
      <family val="1"/>
      <charset val="204"/>
    </font>
    <font>
      <b/>
      <sz val="11"/>
      <color indexed="8"/>
      <name val="Times New Roman"/>
      <family val="1"/>
      <charset val="204"/>
    </font>
    <font>
      <b/>
      <sz val="12"/>
      <color indexed="8"/>
      <name val="Times New Roman"/>
      <family val="1"/>
      <charset val="204"/>
    </font>
    <font>
      <b/>
      <sz val="11"/>
      <name val="Times New Roman"/>
      <family val="1"/>
      <charset val="204"/>
    </font>
    <font>
      <b/>
      <sz val="10"/>
      <color indexed="8"/>
      <name val="Times New Roman"/>
      <family val="1"/>
      <charset val="204"/>
    </font>
    <font>
      <sz val="10"/>
      <color indexed="8"/>
      <name val="Times New Roman"/>
      <family val="1"/>
      <charset val="204"/>
    </font>
    <font>
      <b/>
      <sz val="9"/>
      <color indexed="8"/>
      <name val="Times New Roman"/>
      <family val="1"/>
      <charset val="204"/>
    </font>
    <font>
      <b/>
      <sz val="8"/>
      <color indexed="8"/>
      <name val="Times New Roman"/>
      <family val="1"/>
      <charset val="204"/>
    </font>
    <font>
      <sz val="12"/>
      <color indexed="8"/>
      <name val="Calibri"/>
      <family val="2"/>
      <charset val="204"/>
    </font>
    <font>
      <sz val="10"/>
      <color indexed="8"/>
      <name val="Calibri"/>
      <family val="2"/>
      <charset val="204"/>
    </font>
    <font>
      <sz val="8"/>
      <color indexed="8"/>
      <name val="Times New Roman"/>
      <family val="1"/>
      <charset val="204"/>
    </font>
    <font>
      <sz val="9"/>
      <color indexed="8"/>
      <name val="Times New Roman"/>
      <family val="1"/>
      <charset val="204"/>
    </font>
    <font>
      <sz val="10"/>
      <name val="Arial Cyr"/>
      <charset val="204"/>
    </font>
    <font>
      <sz val="8"/>
      <name val="Times New Roman"/>
      <family val="1"/>
      <charset val="204"/>
    </font>
    <font>
      <sz val="9"/>
      <name val="Arial Cyr"/>
      <charset val="204"/>
    </font>
    <font>
      <sz val="9"/>
      <name val="Times New Roman"/>
      <family val="1"/>
      <charset val="204"/>
    </font>
    <font>
      <sz val="10"/>
      <name val="Times New Roman"/>
      <family val="1"/>
      <charset val="204"/>
    </font>
    <font>
      <b/>
      <sz val="7"/>
      <color indexed="8"/>
      <name val="Times New Roman"/>
      <family val="1"/>
      <charset val="204"/>
    </font>
    <font>
      <sz val="11"/>
      <name val="Arial Cyr"/>
      <charset val="204"/>
    </font>
    <font>
      <b/>
      <sz val="9"/>
      <name val="Times New Roman"/>
      <family val="1"/>
      <charset val="204"/>
    </font>
    <font>
      <b/>
      <sz val="11"/>
      <color indexed="8"/>
      <name val="Calibri"/>
      <family val="2"/>
      <charset val="204"/>
    </font>
    <font>
      <b/>
      <sz val="12"/>
      <color indexed="8"/>
      <name val="Calibri"/>
      <family val="2"/>
      <charset val="204"/>
    </font>
    <font>
      <sz val="9"/>
      <color indexed="8"/>
      <name val="Calibri"/>
      <family val="2"/>
      <charset val="204"/>
    </font>
    <font>
      <sz val="11"/>
      <color indexed="8"/>
      <name val="Arial"/>
      <family val="2"/>
      <charset val="204"/>
    </font>
    <font>
      <b/>
      <sz val="10"/>
      <name val="Arial Cyr"/>
      <charset val="204"/>
    </font>
    <font>
      <b/>
      <sz val="10"/>
      <color indexed="8"/>
      <name val="Calibri"/>
      <family val="2"/>
      <charset val="204"/>
    </font>
    <font>
      <b/>
      <sz val="11"/>
      <name val="Arial Cyr"/>
      <charset val="204"/>
    </font>
    <font>
      <b/>
      <sz val="10"/>
      <name val="Times New Roman"/>
      <family val="1"/>
      <charset val="204"/>
    </font>
    <font>
      <sz val="11"/>
      <color indexed="8"/>
      <name val="Times New Roman"/>
      <family val="1"/>
      <charset val="204"/>
    </font>
    <font>
      <sz val="12"/>
      <color indexed="8"/>
      <name val="Times New Roman"/>
      <family val="1"/>
      <charset val="204"/>
    </font>
    <font>
      <b/>
      <sz val="12"/>
      <name val="Arial Cyr"/>
      <charset val="204"/>
    </font>
    <font>
      <sz val="9"/>
      <color indexed="8"/>
      <name val="Times New Roman"/>
      <family val="1"/>
      <charset val="204"/>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56">
    <xf numFmtId="0" fontId="0" fillId="0" borderId="0" xfId="0"/>
    <xf numFmtId="0" fontId="1" fillId="0" borderId="0" xfId="0" applyFont="1" applyFill="1" applyAlignment="1">
      <alignment horizontal="left" vertical="top"/>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textRotation="90" wrapText="1"/>
      <protection locked="0"/>
    </xf>
    <xf numFmtId="0" fontId="7"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top" wrapText="1"/>
      <protection locked="0"/>
    </xf>
    <xf numFmtId="0" fontId="7" fillId="0"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top" wrapText="1"/>
      <protection locked="0"/>
    </xf>
    <xf numFmtId="0" fontId="5"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center" vertical="top" wrapText="1"/>
      <protection locked="0"/>
    </xf>
    <xf numFmtId="0" fontId="11" fillId="0" borderId="1" xfId="0" applyFont="1" applyFill="1" applyBorder="1" applyAlignment="1" applyProtection="1">
      <alignment horizontal="left" vertical="top" wrapText="1"/>
      <protection locked="0"/>
    </xf>
    <xf numFmtId="164" fontId="6" fillId="0" borderId="2"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64" fontId="12" fillId="0" borderId="2"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top" wrapText="1"/>
      <protection locked="0"/>
    </xf>
    <xf numFmtId="0" fontId="6" fillId="0" borderId="2" xfId="0" applyFont="1" applyFill="1" applyBorder="1" applyAlignment="1">
      <alignment horizontal="left" vertical="top" wrapText="1"/>
    </xf>
    <xf numFmtId="0" fontId="10" fillId="2" borderId="2" xfId="0" applyFont="1" applyFill="1" applyBorder="1" applyAlignment="1">
      <alignment vertical="top" wrapText="1"/>
    </xf>
    <xf numFmtId="0" fontId="5" fillId="0" borderId="2"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top" wrapText="1"/>
      <protection locked="0"/>
    </xf>
    <xf numFmtId="0" fontId="11" fillId="0" borderId="2" xfId="0" applyFont="1" applyFill="1" applyBorder="1" applyAlignment="1" applyProtection="1">
      <alignment horizontal="left" vertical="top" wrapText="1"/>
      <protection locked="0"/>
    </xf>
    <xf numFmtId="0" fontId="5" fillId="0" borderId="2" xfId="0" applyFont="1" applyFill="1" applyBorder="1" applyAlignment="1" applyProtection="1">
      <alignment horizontal="center" vertical="top" textRotation="90" wrapText="1"/>
      <protection locked="0"/>
    </xf>
    <xf numFmtId="0" fontId="6" fillId="0" borderId="2"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protection locked="0"/>
    </xf>
    <xf numFmtId="0" fontId="13" fillId="0" borderId="2" xfId="0" applyFont="1" applyFill="1" applyBorder="1" applyAlignment="1" applyProtection="1">
      <alignment horizontal="center"/>
      <protection locked="0"/>
    </xf>
    <xf numFmtId="0" fontId="5" fillId="0" borderId="2" xfId="0" applyFont="1" applyFill="1" applyBorder="1" applyAlignment="1">
      <alignment horizontal="left" vertical="top" wrapText="1"/>
    </xf>
    <xf numFmtId="0" fontId="6" fillId="0" borderId="1" xfId="0" applyFont="1" applyFill="1" applyBorder="1" applyAlignment="1" applyProtection="1">
      <alignment horizontal="center" vertical="top" wrapText="1"/>
      <protection locked="0"/>
    </xf>
    <xf numFmtId="164" fontId="6" fillId="0" borderId="2" xfId="0" applyNumberFormat="1" applyFont="1" applyFill="1" applyBorder="1" applyAlignment="1" applyProtection="1">
      <alignment horizontal="left" vertical="top" wrapText="1"/>
      <protection locked="0"/>
    </xf>
    <xf numFmtId="0" fontId="14" fillId="0" borderId="7" xfId="0" applyFont="1" applyFill="1" applyBorder="1" applyAlignment="1" applyProtection="1">
      <alignment horizontal="left" wrapText="1"/>
      <protection locked="0"/>
    </xf>
    <xf numFmtId="0" fontId="5" fillId="0" borderId="2"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protection locked="0"/>
    </xf>
    <xf numFmtId="0" fontId="5" fillId="0" borderId="1" xfId="0" applyFont="1" applyFill="1" applyBorder="1" applyAlignment="1" applyProtection="1">
      <alignment horizontal="left" vertical="top" wrapText="1"/>
      <protection locked="0"/>
    </xf>
    <xf numFmtId="0" fontId="16" fillId="0" borderId="2" xfId="0" applyFont="1" applyFill="1" applyBorder="1" applyAlignment="1">
      <alignment wrapText="1"/>
    </xf>
    <xf numFmtId="0" fontId="17" fillId="0" borderId="7" xfId="0" applyFont="1" applyFill="1" applyBorder="1" applyAlignment="1" applyProtection="1">
      <alignment horizontal="center" wrapText="1"/>
      <protection locked="0"/>
    </xf>
    <xf numFmtId="0" fontId="6" fillId="0" borderId="2" xfId="0" applyNumberFormat="1" applyFont="1" applyFill="1" applyBorder="1" applyAlignment="1" applyProtection="1">
      <alignment horizontal="center" vertical="center" wrapText="1"/>
      <protection locked="0"/>
    </xf>
    <xf numFmtId="0" fontId="17" fillId="0" borderId="2" xfId="0" applyFont="1" applyFill="1" applyBorder="1" applyAlignment="1">
      <alignment wrapText="1"/>
    </xf>
    <xf numFmtId="0" fontId="6" fillId="0" borderId="2" xfId="0" applyFont="1" applyFill="1" applyBorder="1" applyAlignment="1">
      <alignment horizontal="center" vertical="center" wrapText="1"/>
    </xf>
    <xf numFmtId="164" fontId="0" fillId="0" borderId="2" xfId="0" applyNumberFormat="1" applyBorder="1" applyAlignment="1">
      <alignment horizontal="center" vertical="center"/>
    </xf>
    <xf numFmtId="0" fontId="6" fillId="0" borderId="2" xfId="0" applyFont="1" applyFill="1" applyBorder="1" applyAlignment="1">
      <alignment horizontal="center" vertical="center"/>
    </xf>
    <xf numFmtId="0" fontId="0" fillId="0" borderId="2" xfId="0" applyBorder="1"/>
    <xf numFmtId="0" fontId="10" fillId="0" borderId="2" xfId="0" applyFont="1" applyFill="1" applyBorder="1" applyAlignment="1">
      <alignment vertical="center" wrapText="1"/>
    </xf>
    <xf numFmtId="0" fontId="0" fillId="0" borderId="2" xfId="0" applyFill="1" applyBorder="1" applyAlignment="1">
      <alignment vertical="center"/>
    </xf>
    <xf numFmtId="0" fontId="11" fillId="0" borderId="2" xfId="0" applyFont="1" applyFill="1" applyBorder="1" applyAlignment="1" applyProtection="1">
      <alignment horizontal="left" wrapText="1"/>
      <protection locked="0"/>
    </xf>
    <xf numFmtId="0" fontId="18" fillId="0" borderId="1" xfId="0" applyFont="1" applyFill="1" applyBorder="1" applyAlignment="1" applyProtection="1">
      <alignment horizontal="center" vertical="top" wrapText="1"/>
      <protection locked="0"/>
    </xf>
    <xf numFmtId="0" fontId="5" fillId="0" borderId="2" xfId="0" applyFont="1" applyBorder="1" applyAlignment="1">
      <alignment horizontal="left" vertical="top" wrapText="1"/>
    </xf>
    <xf numFmtId="0" fontId="10" fillId="0" borderId="2" xfId="0" applyFont="1" applyBorder="1" applyAlignment="1">
      <alignment horizontal="center" vertical="top" wrapText="1"/>
    </xf>
    <xf numFmtId="0" fontId="6" fillId="0" borderId="2" xfId="0" applyFont="1" applyBorder="1" applyAlignment="1">
      <alignment horizontal="left" vertical="top" wrapText="1"/>
    </xf>
    <xf numFmtId="0" fontId="0" fillId="0" borderId="2" xfId="0" applyFill="1" applyBorder="1"/>
    <xf numFmtId="0" fontId="6" fillId="0" borderId="2" xfId="0" applyFont="1" applyFill="1" applyBorder="1" applyAlignment="1">
      <alignment wrapText="1"/>
    </xf>
    <xf numFmtId="0" fontId="17" fillId="0" borderId="2" xfId="0" applyFont="1" applyFill="1" applyBorder="1" applyAlignment="1">
      <alignment horizontal="center" vertical="center"/>
    </xf>
    <xf numFmtId="0" fontId="6" fillId="0" borderId="2" xfId="0" applyFont="1" applyFill="1" applyBorder="1" applyAlignment="1">
      <alignment vertical="center"/>
    </xf>
    <xf numFmtId="0" fontId="19" fillId="0" borderId="7" xfId="0" applyFont="1" applyFill="1" applyBorder="1" applyAlignment="1" applyProtection="1">
      <alignment horizontal="center"/>
      <protection locked="0"/>
    </xf>
    <xf numFmtId="0" fontId="14" fillId="0" borderId="2" xfId="0" applyFont="1" applyFill="1" applyBorder="1" applyAlignment="1">
      <alignment wrapText="1"/>
    </xf>
    <xf numFmtId="0" fontId="7" fillId="0" borderId="2" xfId="0" applyFont="1" applyFill="1" applyBorder="1" applyAlignment="1">
      <alignment horizontal="left" vertical="top" wrapText="1"/>
    </xf>
    <xf numFmtId="164" fontId="17" fillId="0" borderId="4" xfId="0" applyNumberFormat="1" applyFont="1" applyFill="1" applyBorder="1" applyAlignment="1" applyProtection="1">
      <alignment horizontal="center" vertical="center" wrapText="1"/>
      <protection locked="0"/>
    </xf>
    <xf numFmtId="0" fontId="0" fillId="0" borderId="2" xfId="0" applyFill="1" applyBorder="1" applyAlignment="1">
      <alignment horizontal="center" vertical="center"/>
    </xf>
    <xf numFmtId="0" fontId="13" fillId="0" borderId="7" xfId="0" applyFont="1" applyFill="1" applyBorder="1" applyAlignment="1" applyProtection="1">
      <alignment horizontal="center" wrapText="1"/>
      <protection locked="0"/>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top" wrapText="1"/>
    </xf>
    <xf numFmtId="0" fontId="20" fillId="0" borderId="2" xfId="0" applyFont="1" applyFill="1" applyBorder="1" applyAlignment="1">
      <alignment wrapText="1"/>
    </xf>
    <xf numFmtId="0" fontId="14" fillId="0" borderId="2" xfId="0" applyFont="1" applyFill="1" applyBorder="1" applyAlignment="1" applyProtection="1">
      <alignment horizontal="center" wrapText="1"/>
      <protection locked="0"/>
    </xf>
    <xf numFmtId="0" fontId="14" fillId="0" borderId="7" xfId="0" applyFont="1" applyFill="1" applyBorder="1" applyAlignment="1" applyProtection="1">
      <alignment horizontal="center" wrapText="1"/>
      <protection locked="0"/>
    </xf>
    <xf numFmtId="0" fontId="17" fillId="0" borderId="2" xfId="0" applyNumberFormat="1" applyFont="1" applyFill="1" applyBorder="1" applyAlignment="1" applyProtection="1">
      <alignment horizontal="center" vertical="center" wrapText="1"/>
      <protection locked="0"/>
    </xf>
    <xf numFmtId="0" fontId="12" fillId="0" borderId="2" xfId="0" applyFont="1" applyFill="1" applyBorder="1" applyAlignment="1">
      <alignment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top" wrapText="1"/>
      <protection locked="0"/>
    </xf>
    <xf numFmtId="0" fontId="12"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18" fillId="0" borderId="8" xfId="0" applyFont="1" applyFill="1" applyBorder="1" applyAlignment="1" applyProtection="1">
      <alignment horizontal="center" vertical="top" wrapText="1"/>
      <protection locked="0"/>
    </xf>
    <xf numFmtId="0" fontId="13" fillId="0" borderId="6" xfId="0" applyFont="1" applyFill="1" applyBorder="1" applyAlignment="1" applyProtection="1">
      <alignment horizontal="center"/>
      <protection locked="0"/>
    </xf>
    <xf numFmtId="0" fontId="6" fillId="0" borderId="1" xfId="0" applyFont="1" applyFill="1" applyBorder="1" applyAlignment="1">
      <alignment horizontal="center" vertical="center" wrapText="1"/>
    </xf>
    <xf numFmtId="0" fontId="11" fillId="0" borderId="6"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164" fontId="6" fillId="0" borderId="2" xfId="0" applyNumberFormat="1" applyFont="1" applyBorder="1" applyAlignment="1">
      <alignment horizontal="center" vertical="center"/>
    </xf>
    <xf numFmtId="0" fontId="3" fillId="0" borderId="2" xfId="0" applyFont="1" applyFill="1" applyBorder="1" applyAlignment="1">
      <alignment horizontal="left" vertical="top" wrapText="1"/>
    </xf>
    <xf numFmtId="164" fontId="21" fillId="0" borderId="2" xfId="0" applyNumberFormat="1" applyFont="1" applyFill="1" applyBorder="1" applyAlignment="1">
      <alignment horizontal="center" vertical="top" wrapText="1"/>
    </xf>
    <xf numFmtId="164" fontId="22" fillId="0" borderId="2"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0" fontId="17" fillId="0" borderId="2" xfId="0" applyNumberFormat="1" applyFont="1" applyFill="1" applyBorder="1" applyAlignment="1">
      <alignment horizontal="center" vertical="center"/>
    </xf>
    <xf numFmtId="0" fontId="10" fillId="0" borderId="7" xfId="0" applyFont="1" applyFill="1" applyBorder="1" applyAlignment="1">
      <alignment horizontal="center" vertical="top" wrapText="1"/>
    </xf>
    <xf numFmtId="0" fontId="12" fillId="0" borderId="7" xfId="0" applyFont="1" applyFill="1" applyBorder="1" applyAlignment="1">
      <alignment horizontal="left" vertical="top" wrapText="1"/>
    </xf>
    <xf numFmtId="164" fontId="12" fillId="0" borderId="2" xfId="0" applyNumberFormat="1"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164" fontId="12" fillId="0" borderId="7"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top" wrapText="1"/>
      <protection locked="0"/>
    </xf>
    <xf numFmtId="0" fontId="23" fillId="0" borderId="7" xfId="0" applyFont="1" applyFill="1" applyBorder="1" applyAlignment="1">
      <alignment horizontal="center" vertical="top" wrapText="1"/>
    </xf>
    <xf numFmtId="0" fontId="10"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10" fillId="0" borderId="6" xfId="0" applyFont="1" applyFill="1" applyBorder="1" applyAlignment="1">
      <alignment horizontal="center" vertical="top" wrapText="1"/>
    </xf>
    <xf numFmtId="0" fontId="21" fillId="0" borderId="6" xfId="0" applyFont="1" applyFill="1" applyBorder="1" applyAlignment="1">
      <alignment horizontal="center" vertical="top" wrapText="1"/>
    </xf>
    <xf numFmtId="0" fontId="22" fillId="0" borderId="6" xfId="0" applyFont="1" applyFill="1" applyBorder="1" applyAlignment="1">
      <alignment horizontal="center" vertical="top" wrapText="1"/>
    </xf>
    <xf numFmtId="0" fontId="10" fillId="0" borderId="6" xfId="0" applyFont="1" applyFill="1" applyBorder="1" applyAlignment="1">
      <alignment horizontal="left" vertical="top" wrapText="1"/>
    </xf>
    <xf numFmtId="0" fontId="13" fillId="0" borderId="9" xfId="0" applyFont="1" applyFill="1" applyBorder="1" applyAlignment="1" applyProtection="1">
      <alignment horizontal="center"/>
      <protection locked="0"/>
    </xf>
    <xf numFmtId="0" fontId="16" fillId="0" borderId="2" xfId="0" applyFont="1" applyFill="1" applyBorder="1" applyAlignment="1">
      <alignment vertical="center" wrapText="1"/>
    </xf>
    <xf numFmtId="0" fontId="6" fillId="0" borderId="2" xfId="0" applyFont="1" applyFill="1" applyBorder="1" applyAlignment="1">
      <alignment vertical="top"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0" fillId="0" borderId="2" xfId="0" applyFont="1" applyFill="1" applyBorder="1" applyAlignment="1">
      <alignment vertical="center"/>
    </xf>
    <xf numFmtId="0" fontId="22" fillId="0" borderId="2" xfId="0" applyFont="1" applyFill="1" applyBorder="1" applyAlignment="1">
      <alignment horizontal="center" vertical="top" wrapText="1"/>
    </xf>
    <xf numFmtId="0" fontId="24" fillId="0" borderId="2" xfId="0" applyFont="1" applyFill="1" applyBorder="1"/>
    <xf numFmtId="0" fontId="6" fillId="0" borderId="2" xfId="0" applyFont="1" applyFill="1" applyBorder="1" applyAlignment="1">
      <alignment horizontal="left" vertical="center" wrapText="1"/>
    </xf>
    <xf numFmtId="0" fontId="16" fillId="0" borderId="7" xfId="0" applyFont="1" applyFill="1" applyBorder="1" applyAlignment="1" applyProtection="1">
      <alignment horizontal="left" wrapText="1"/>
      <protection locked="0"/>
    </xf>
    <xf numFmtId="0" fontId="11" fillId="0" borderId="2" xfId="0" applyFont="1" applyFill="1" applyBorder="1" applyAlignment="1">
      <alignment wrapText="1"/>
    </xf>
    <xf numFmtId="0" fontId="16" fillId="0" borderId="7" xfId="0" applyFont="1" applyFill="1" applyBorder="1" applyAlignment="1" applyProtection="1">
      <alignment horizontal="center" wrapText="1"/>
      <protection locked="0"/>
    </xf>
    <xf numFmtId="0" fontId="2"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12" fillId="0" borderId="2" xfId="0" applyFont="1" applyFill="1" applyBorder="1" applyAlignment="1">
      <alignment horizontal="left" vertical="top" wrapText="1"/>
    </xf>
    <xf numFmtId="0" fontId="22" fillId="0" borderId="2" xfId="0" applyFont="1" applyFill="1" applyBorder="1" applyAlignment="1">
      <alignment horizontal="left" vertical="top" wrapText="1"/>
    </xf>
    <xf numFmtId="0" fontId="16" fillId="0" borderId="2" xfId="0" applyFont="1" applyFill="1" applyBorder="1" applyAlignment="1">
      <alignment horizontal="center" vertical="center"/>
    </xf>
    <xf numFmtId="0" fontId="12" fillId="0" borderId="0" xfId="0" applyFont="1" applyFill="1" applyAlignment="1">
      <alignment wrapText="1"/>
    </xf>
    <xf numFmtId="0" fontId="25" fillId="0" borderId="2" xfId="0" applyFont="1" applyFill="1" applyBorder="1" applyAlignment="1">
      <alignment horizontal="center" vertical="center"/>
    </xf>
    <xf numFmtId="0" fontId="2" fillId="0" borderId="2" xfId="0" applyFont="1" applyFill="1" applyBorder="1" applyAlignment="1">
      <alignment vertical="center"/>
    </xf>
    <xf numFmtId="0" fontId="21" fillId="0" borderId="2" xfId="0" applyFont="1" applyFill="1" applyBorder="1" applyAlignment="1">
      <alignment vertical="center"/>
    </xf>
    <xf numFmtId="0" fontId="26"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11" fillId="0" borderId="7" xfId="0" applyFont="1" applyFill="1" applyBorder="1" applyAlignment="1" applyProtection="1">
      <alignment wrapText="1"/>
      <protection locked="0"/>
    </xf>
    <xf numFmtId="0" fontId="4" fillId="0" borderId="2" xfId="0" applyFont="1" applyFill="1" applyBorder="1" applyAlignment="1">
      <alignment horizontal="center" vertical="center"/>
    </xf>
    <xf numFmtId="164" fontId="5" fillId="0" borderId="2" xfId="0" applyNumberFormat="1" applyFont="1" applyFill="1" applyBorder="1" applyAlignment="1">
      <alignment horizontal="center" vertical="center" wrapText="1"/>
    </xf>
    <xf numFmtId="0" fontId="3" fillId="0" borderId="2" xfId="0" applyFont="1" applyBorder="1" applyAlignment="1">
      <alignment horizontal="left" vertical="top" wrapText="1"/>
    </xf>
    <xf numFmtId="0" fontId="27" fillId="0" borderId="2" xfId="0" applyFont="1" applyBorder="1" applyAlignment="1">
      <alignment horizontal="center" vertical="center"/>
    </xf>
    <xf numFmtId="0" fontId="22" fillId="0" borderId="2" xfId="0" applyFont="1" applyBorder="1" applyAlignment="1">
      <alignment horizontal="center" vertical="top" wrapText="1"/>
    </xf>
    <xf numFmtId="0" fontId="10" fillId="0" borderId="2" xfId="0" applyFont="1" applyBorder="1" applyAlignment="1">
      <alignment horizontal="left" vertical="top" wrapText="1"/>
    </xf>
    <xf numFmtId="0" fontId="0" fillId="0" borderId="7" xfId="0" applyFont="1" applyFill="1" applyBorder="1" applyAlignment="1" applyProtection="1">
      <alignment horizontal="center"/>
      <protection locked="0"/>
    </xf>
    <xf numFmtId="16" fontId="18" fillId="0" borderId="1" xfId="0" applyNumberFormat="1" applyFont="1" applyFill="1" applyBorder="1" applyAlignment="1" applyProtection="1">
      <alignment horizontal="center" vertical="top" wrapText="1"/>
      <protection locked="0"/>
    </xf>
    <xf numFmtId="0" fontId="12" fillId="0" borderId="2" xfId="0" applyFont="1" applyBorder="1" applyAlignment="1">
      <alignment horizontal="justify" vertical="center" wrapText="1"/>
    </xf>
    <xf numFmtId="0" fontId="17" fillId="0" borderId="2" xfId="0" applyFont="1" applyBorder="1" applyAlignment="1">
      <alignment horizontal="center" vertical="center"/>
    </xf>
    <xf numFmtId="0" fontId="6" fillId="0" borderId="2" xfId="0" applyFont="1" applyBorder="1" applyAlignment="1">
      <alignment horizontal="center" vertical="center" wrapText="1"/>
    </xf>
    <xf numFmtId="164" fontId="11" fillId="0" borderId="2" xfId="0" applyNumberFormat="1" applyFont="1" applyFill="1" applyBorder="1" applyAlignment="1" applyProtection="1">
      <alignment horizontal="left" vertical="center" wrapText="1"/>
      <protection locked="0"/>
    </xf>
    <xf numFmtId="0" fontId="12" fillId="0" borderId="2" xfId="0" applyFont="1" applyBorder="1" applyAlignment="1">
      <alignment horizontal="left" vertical="center" wrapText="1"/>
    </xf>
    <xf numFmtId="0" fontId="28" fillId="0" borderId="2" xfId="0" applyFont="1" applyBorder="1" applyAlignment="1">
      <alignment horizontal="center" vertical="center"/>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top" wrapText="1"/>
    </xf>
    <xf numFmtId="0" fontId="26" fillId="0" borderId="2" xfId="0" applyFont="1" applyBorder="1" applyAlignment="1">
      <alignment horizontal="center" vertical="top" wrapText="1"/>
    </xf>
    <xf numFmtId="0" fontId="12" fillId="0" borderId="2" xfId="0" applyFont="1" applyBorder="1" applyAlignment="1">
      <alignment horizontal="left" vertical="top" wrapText="1"/>
    </xf>
    <xf numFmtId="0" fontId="5" fillId="0" borderId="2" xfId="0" applyFont="1" applyBorder="1" applyAlignment="1">
      <alignment horizontal="center" vertical="top" wrapText="1"/>
    </xf>
    <xf numFmtId="0" fontId="10" fillId="0" borderId="2" xfId="0" applyFont="1" applyBorder="1" applyAlignment="1">
      <alignment vertical="top" wrapText="1"/>
    </xf>
    <xf numFmtId="164" fontId="5" fillId="0" borderId="2" xfId="0" applyNumberFormat="1" applyFont="1" applyFill="1" applyBorder="1" applyAlignment="1" applyProtection="1">
      <alignment horizontal="center" vertical="top" wrapText="1"/>
      <protection locked="0"/>
    </xf>
    <xf numFmtId="0" fontId="16" fillId="0" borderId="2" xfId="0" applyFont="1" applyFill="1" applyBorder="1" applyAlignment="1" applyProtection="1">
      <alignment wrapText="1"/>
      <protection locked="0"/>
    </xf>
    <xf numFmtId="164" fontId="6" fillId="0" borderId="2" xfId="0" applyNumberFormat="1" applyFont="1" applyFill="1" applyBorder="1" applyAlignment="1" applyProtection="1">
      <alignment horizontal="center" vertical="top" wrapText="1"/>
      <protection locked="0"/>
    </xf>
    <xf numFmtId="164" fontId="6" fillId="0" borderId="2" xfId="0" applyNumberFormat="1" applyFont="1" applyFill="1" applyBorder="1" applyAlignment="1" applyProtection="1">
      <alignment vertical="top" wrapText="1"/>
      <protection locked="0"/>
    </xf>
    <xf numFmtId="0" fontId="13" fillId="0" borderId="2" xfId="0" applyFont="1" applyFill="1" applyBorder="1" applyProtection="1">
      <protection locked="0"/>
    </xf>
    <xf numFmtId="0" fontId="25" fillId="0" borderId="2" xfId="0" applyFont="1" applyFill="1" applyBorder="1" applyProtection="1">
      <protection locked="0"/>
    </xf>
    <xf numFmtId="164" fontId="2" fillId="0" borderId="2" xfId="0" applyNumberFormat="1" applyFont="1" applyFill="1" applyBorder="1" applyAlignment="1" applyProtection="1">
      <alignment horizontal="center" vertical="top" wrapText="1"/>
      <protection locked="0"/>
    </xf>
    <xf numFmtId="164" fontId="29" fillId="0" borderId="2" xfId="0" applyNumberFormat="1" applyFont="1" applyFill="1" applyBorder="1" applyAlignment="1" applyProtection="1">
      <alignment horizontal="left" vertical="top" wrapText="1"/>
      <protection locked="0"/>
    </xf>
    <xf numFmtId="0" fontId="25" fillId="0" borderId="0" xfId="0" applyFont="1"/>
    <xf numFmtId="0" fontId="0"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Alignment="1" applyProtection="1">
      <alignment horizontal="left" vertical="top"/>
      <protection locked="0"/>
    </xf>
    <xf numFmtId="0" fontId="30" fillId="0" borderId="0" xfId="0" applyFont="1" applyFill="1" applyProtection="1">
      <protection locked="0"/>
    </xf>
    <xf numFmtId="0" fontId="2" fillId="0" borderId="0" xfId="0" applyFont="1" applyFill="1" applyAlignment="1" applyProtection="1">
      <alignment wrapText="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right"/>
      <protection locked="0"/>
    </xf>
    <xf numFmtId="0" fontId="3" fillId="0" borderId="0" xfId="0" applyFont="1" applyFill="1" applyBorder="1" applyAlignment="1" applyProtection="1">
      <alignment horizontal="left" wrapText="1"/>
      <protection locked="0"/>
    </xf>
    <xf numFmtId="0" fontId="3" fillId="0" borderId="0"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top" wrapText="1"/>
      <protection locked="0"/>
    </xf>
    <xf numFmtId="0" fontId="2" fillId="0" borderId="2" xfId="0" applyFont="1" applyFill="1" applyBorder="1" applyAlignment="1" applyProtection="1">
      <alignment horizontal="center" vertical="center" wrapText="1"/>
      <protection locked="0"/>
    </xf>
    <xf numFmtId="164" fontId="7" fillId="0" borderId="2" xfId="0" applyNumberFormat="1" applyFont="1" applyFill="1" applyBorder="1" applyAlignment="1">
      <alignment horizontal="center" vertical="center"/>
    </xf>
    <xf numFmtId="0" fontId="0" fillId="0" borderId="0" xfId="0" applyAlignment="1">
      <alignment horizontal="center" vertical="center"/>
    </xf>
    <xf numFmtId="0" fontId="31" fillId="0" borderId="0" xfId="0" applyFont="1"/>
    <xf numFmtId="0" fontId="31" fillId="0" borderId="0" xfId="0" applyFont="1" applyAlignment="1">
      <alignment horizontal="center" vertical="center"/>
    </xf>
    <xf numFmtId="0" fontId="10" fillId="0" borderId="2" xfId="0" applyFont="1" applyFill="1" applyBorder="1" applyAlignment="1">
      <alignment horizontal="center" vertical="center"/>
    </xf>
    <xf numFmtId="164" fontId="0" fillId="0" borderId="2" xfId="0" applyNumberFormat="1" applyFill="1" applyBorder="1" applyAlignment="1">
      <alignment horizontal="center" vertical="center"/>
    </xf>
    <xf numFmtId="0" fontId="0" fillId="0" borderId="0" xfId="0" applyAlignment="1">
      <alignment wrapText="1"/>
    </xf>
    <xf numFmtId="0" fontId="0" fillId="0" borderId="0" xfId="0" applyFill="1"/>
    <xf numFmtId="0" fontId="1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64" fontId="6" fillId="0" borderId="2"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wrapText="1"/>
      <protection locked="0"/>
    </xf>
    <xf numFmtId="164" fontId="6" fillId="0" borderId="8" xfId="0" applyNumberFormat="1" applyFont="1" applyFill="1" applyBorder="1" applyAlignment="1" applyProtection="1">
      <alignment horizontal="center" vertical="center" wrapText="1"/>
      <protection locked="0"/>
    </xf>
    <xf numFmtId="164" fontId="12" fillId="0" borderId="2" xfId="0" applyNumberFormat="1" applyFont="1" applyFill="1" applyBorder="1" applyAlignment="1">
      <alignment horizontal="center" vertical="center"/>
    </xf>
    <xf numFmtId="0" fontId="6" fillId="0" borderId="8"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vertical="top" wrapText="1"/>
      <protection locked="0"/>
    </xf>
    <xf numFmtId="0" fontId="6" fillId="0" borderId="2" xfId="0" applyFont="1" applyFill="1" applyBorder="1" applyProtection="1">
      <protection locked="0"/>
    </xf>
    <xf numFmtId="0" fontId="6" fillId="0" borderId="2" xfId="0" applyFont="1" applyFill="1" applyBorder="1" applyAlignment="1" applyProtection="1">
      <alignment horizontal="center" vertical="center"/>
      <protection locked="0"/>
    </xf>
    <xf numFmtId="164" fontId="6" fillId="0" borderId="2" xfId="0" applyNumberFormat="1" applyFont="1" applyFill="1" applyBorder="1" applyAlignment="1" applyProtection="1">
      <alignment horizontal="left" vertical="center" wrapText="1"/>
      <protection locked="0"/>
    </xf>
    <xf numFmtId="0" fontId="6" fillId="0" borderId="2" xfId="0" applyFont="1" applyFill="1" applyBorder="1" applyAlignment="1" applyProtection="1">
      <alignment vertical="center" wrapText="1"/>
      <protection locked="0"/>
    </xf>
    <xf numFmtId="0" fontId="6" fillId="0" borderId="2" xfId="0" applyFont="1" applyFill="1" applyBorder="1" applyAlignment="1" applyProtection="1">
      <alignment vertical="top" wrapText="1"/>
      <protection locked="0"/>
    </xf>
    <xf numFmtId="164" fontId="6" fillId="0" borderId="2" xfId="0" applyNumberFormat="1" applyFont="1" applyFill="1" applyBorder="1" applyAlignment="1">
      <alignment horizontal="center" vertical="center"/>
    </xf>
    <xf numFmtId="4" fontId="12" fillId="0"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16" fillId="0" borderId="2" xfId="0" applyFont="1" applyFill="1" applyBorder="1" applyAlignment="1">
      <alignment horizontal="left" wrapText="1"/>
    </xf>
    <xf numFmtId="0" fontId="11" fillId="0" borderId="1" xfId="0" applyFont="1" applyFill="1" applyBorder="1" applyAlignment="1">
      <alignment horizontal="left" vertical="top" wrapText="1"/>
    </xf>
    <xf numFmtId="0" fontId="32" fillId="0" borderId="0" xfId="0" applyFont="1" applyFill="1" applyAlignment="1">
      <alignment wrapText="1"/>
    </xf>
    <xf numFmtId="0" fontId="12" fillId="0" borderId="2" xfId="0" applyFont="1" applyFill="1" applyBorder="1" applyAlignment="1">
      <alignment vertical="top" wrapText="1"/>
    </xf>
    <xf numFmtId="164" fontId="10"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6" fillId="0" borderId="2" xfId="0" applyFont="1" applyFill="1" applyBorder="1" applyAlignment="1">
      <alignment vertical="center"/>
    </xf>
    <xf numFmtId="0" fontId="12" fillId="0" borderId="2" xfId="0" applyFont="1" applyFill="1" applyBorder="1" applyAlignment="1" applyProtection="1">
      <alignment horizontal="left" vertical="top" wrapText="1"/>
      <protection locked="0"/>
    </xf>
    <xf numFmtId="0" fontId="0" fillId="0" borderId="2" xfId="0" applyFill="1" applyBorder="1" applyAlignment="1">
      <alignment horizontal="center" vertical="center" wrapText="1"/>
    </xf>
    <xf numFmtId="0" fontId="6" fillId="0" borderId="0" xfId="0" applyFont="1" applyFill="1" applyAlignment="1" applyProtection="1">
      <alignment horizontal="right" wrapText="1"/>
      <protection locked="0"/>
    </xf>
    <xf numFmtId="0" fontId="3" fillId="0" borderId="0" xfId="0" applyFont="1" applyFill="1" applyBorder="1" applyAlignment="1" applyProtection="1">
      <alignment horizontal="left" wrapText="1"/>
      <protection locked="0"/>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5" fillId="0" borderId="10" xfId="0" applyFont="1" applyFill="1" applyBorder="1" applyAlignment="1">
      <alignment horizontal="left" vertical="top" wrapText="1"/>
    </xf>
    <xf numFmtId="0" fontId="0" fillId="0" borderId="11" xfId="0" applyFill="1" applyBorder="1" applyAlignment="1">
      <alignment vertical="top" wrapText="1"/>
    </xf>
    <xf numFmtId="0" fontId="0" fillId="0" borderId="4" xfId="0" applyFill="1" applyBorder="1" applyAlignment="1">
      <alignment vertical="top" wrapText="1"/>
    </xf>
    <xf numFmtId="0" fontId="3" fillId="0" borderId="10" xfId="0" applyFont="1" applyFill="1" applyBorder="1" applyAlignment="1" applyProtection="1">
      <alignment horizontal="left" vertical="center" wrapText="1"/>
      <protection locked="0"/>
    </xf>
    <xf numFmtId="0" fontId="9" fillId="0" borderId="11" xfId="0" applyFont="1" applyFill="1" applyBorder="1" applyAlignment="1">
      <alignment wrapText="1"/>
    </xf>
    <xf numFmtId="0" fontId="9" fillId="0" borderId="4" xfId="0" applyFont="1" applyFill="1" applyBorder="1" applyAlignment="1">
      <alignment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4" xfId="0" applyFont="1" applyFill="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4" xfId="0" applyFont="1" applyBorder="1" applyAlignment="1">
      <alignment horizontal="center" vertical="top" wrapText="1"/>
    </xf>
    <xf numFmtId="0" fontId="5" fillId="0" borderId="10" xfId="0" applyFont="1" applyFill="1" applyBorder="1" applyAlignment="1" applyProtection="1">
      <alignment horizontal="left" vertical="center" wrapText="1"/>
      <protection locked="0"/>
    </xf>
    <xf numFmtId="0" fontId="10" fillId="0" borderId="11" xfId="0" applyFont="1" applyFill="1" applyBorder="1" applyAlignment="1">
      <alignment wrapText="1"/>
    </xf>
    <xf numFmtId="0" fontId="10" fillId="0" borderId="4" xfId="0" applyFont="1" applyFill="1" applyBorder="1" applyAlignment="1">
      <alignment wrapText="1"/>
    </xf>
    <xf numFmtId="0" fontId="3" fillId="0" borderId="10" xfId="0" applyFont="1" applyFill="1" applyBorder="1" applyAlignment="1">
      <alignment wrapText="1"/>
    </xf>
    <xf numFmtId="0" fontId="0" fillId="0" borderId="11" xfId="0" applyBorder="1" applyAlignment="1"/>
    <xf numFmtId="0" fontId="0" fillId="0" borderId="4" xfId="0" applyBorder="1" applyAlignment="1"/>
    <xf numFmtId="0" fontId="10" fillId="0" borderId="11" xfId="0" applyFont="1" applyBorder="1" applyAlignment="1">
      <alignment wrapText="1"/>
    </xf>
    <xf numFmtId="0" fontId="10" fillId="0" borderId="4" xfId="0" applyFont="1" applyBorder="1" applyAlignment="1">
      <alignment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4" xfId="0" applyFont="1" applyFill="1" applyBorder="1" applyAlignment="1">
      <alignment horizontal="center" vertical="top" wrapText="1"/>
    </xf>
    <xf numFmtId="0" fontId="4" fillId="0" borderId="0" xfId="0" applyNumberFormat="1" applyFont="1" applyFill="1" applyAlignment="1">
      <alignment horizontal="left" vertical="top"/>
    </xf>
    <xf numFmtId="0" fontId="13" fillId="0" borderId="11" xfId="0" applyFont="1" applyBorder="1" applyAlignment="1">
      <alignment wrapText="1"/>
    </xf>
    <xf numFmtId="0" fontId="13" fillId="0" borderId="4" xfId="0" applyFont="1" applyBorder="1" applyAlignment="1">
      <alignment wrapText="1"/>
    </xf>
    <xf numFmtId="0" fontId="5" fillId="0" borderId="0" xfId="0" applyNumberFormat="1" applyFont="1" applyFill="1" applyAlignment="1">
      <alignment horizontal="left" vertical="top" wrapText="1"/>
    </xf>
    <xf numFmtId="0" fontId="3" fillId="0" borderId="0" xfId="0" applyFont="1" applyFill="1" applyBorder="1" applyAlignment="1">
      <alignment horizontal="left"/>
    </xf>
    <xf numFmtId="0" fontId="2" fillId="0" borderId="0" xfId="0" applyNumberFormat="1" applyFont="1" applyFill="1" applyAlignment="1">
      <alignment horizontal="left" vertical="top" wrapText="1"/>
    </xf>
    <xf numFmtId="0" fontId="1" fillId="0" borderId="0" xfId="0" applyFont="1" applyFill="1" applyAlignment="1">
      <alignment horizontal="center" vertical="center"/>
    </xf>
    <xf numFmtId="0" fontId="2" fillId="0" borderId="0" xfId="0" applyFont="1" applyFill="1" applyAlignment="1">
      <alignment horizontal="left" vertical="top"/>
    </xf>
    <xf numFmtId="0" fontId="3" fillId="0" borderId="0" xfId="0" applyNumberFormat="1" applyFont="1" applyFill="1" applyAlignment="1">
      <alignment horizontal="left" vertical="top"/>
    </xf>
    <xf numFmtId="0" fontId="0" fillId="0" borderId="0" xfId="0" applyAlignment="1">
      <alignment vertical="top"/>
    </xf>
    <xf numFmtId="0" fontId="9" fillId="0" borderId="11" xfId="0" applyFont="1" applyBorder="1" applyAlignment="1">
      <alignment wrapText="1"/>
    </xf>
    <xf numFmtId="0" fontId="9" fillId="0" borderId="4" xfId="0" applyFont="1" applyBorder="1" applyAlignment="1">
      <alignmen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election activeCell="N8" sqref="N8"/>
    </sheetView>
  </sheetViews>
  <sheetFormatPr defaultRowHeight="14.4" x14ac:dyDescent="0.3"/>
  <cols>
    <col min="1" max="1" width="6" customWidth="1"/>
    <col min="2" max="2" width="28.44140625" customWidth="1"/>
    <col min="3" max="3" width="11.33203125" customWidth="1"/>
    <col min="4" max="4" width="8.109375" customWidth="1"/>
    <col min="5" max="5" width="12.109375" customWidth="1"/>
    <col min="6" max="6" width="12.44140625" customWidth="1"/>
    <col min="7" max="7" width="11.5546875" customWidth="1"/>
    <col min="8" max="8" width="10.5546875" customWidth="1"/>
    <col min="9" max="9" width="10.6640625" customWidth="1"/>
    <col min="10" max="10" width="17.44140625" customWidth="1"/>
  </cols>
  <sheetData>
    <row r="1" spans="1:10" ht="15.6" x14ac:dyDescent="0.3">
      <c r="A1" s="156"/>
      <c r="B1" s="156"/>
      <c r="C1" s="156"/>
      <c r="D1" s="156"/>
      <c r="E1" s="156"/>
      <c r="F1" s="156"/>
      <c r="G1" s="156"/>
      <c r="H1" s="211" t="s">
        <v>202</v>
      </c>
      <c r="I1" s="211"/>
      <c r="J1" s="159"/>
    </row>
    <row r="2" spans="1:10" x14ac:dyDescent="0.3">
      <c r="A2" s="160"/>
      <c r="B2" s="160"/>
      <c r="C2" s="160"/>
      <c r="D2" s="160"/>
      <c r="E2" s="160"/>
      <c r="F2" s="160"/>
      <c r="G2" s="160"/>
      <c r="H2" s="160"/>
      <c r="I2" s="161" t="s">
        <v>203</v>
      </c>
      <c r="J2" s="162"/>
    </row>
    <row r="3" spans="1:10" ht="33.75" customHeight="1" x14ac:dyDescent="0.3">
      <c r="A3" s="212" t="s">
        <v>204</v>
      </c>
      <c r="B3" s="212"/>
      <c r="C3" s="212"/>
      <c r="D3" s="212"/>
      <c r="E3" s="212"/>
      <c r="F3" s="212"/>
      <c r="G3" s="212"/>
      <c r="H3" s="212"/>
      <c r="I3" s="212"/>
      <c r="J3" s="212"/>
    </row>
    <row r="4" spans="1:10" ht="15.6" x14ac:dyDescent="0.3">
      <c r="A4" s="163"/>
      <c r="B4" s="163"/>
      <c r="C4" s="163"/>
      <c r="D4" s="163"/>
      <c r="E4" s="163"/>
      <c r="F4" s="163"/>
      <c r="G4" s="163"/>
      <c r="H4" s="163"/>
      <c r="I4" s="164"/>
      <c r="J4" s="163"/>
    </row>
    <row r="5" spans="1:10" ht="85.5" customHeight="1" x14ac:dyDescent="0.3">
      <c r="A5" s="165" t="s">
        <v>10</v>
      </c>
      <c r="B5" s="166" t="s">
        <v>205</v>
      </c>
      <c r="C5" s="167" t="s">
        <v>206</v>
      </c>
      <c r="D5" s="167" t="s">
        <v>12</v>
      </c>
      <c r="E5" s="167" t="s">
        <v>14</v>
      </c>
      <c r="F5" s="167" t="s">
        <v>227</v>
      </c>
      <c r="G5" s="167" t="s">
        <v>228</v>
      </c>
      <c r="H5" s="166" t="s">
        <v>16</v>
      </c>
      <c r="I5" s="167" t="s">
        <v>207</v>
      </c>
      <c r="J5" s="167" t="s">
        <v>208</v>
      </c>
    </row>
    <row r="6" spans="1:10" ht="85.5" customHeight="1" x14ac:dyDescent="0.3">
      <c r="A6" s="18" t="s">
        <v>248</v>
      </c>
      <c r="B6" s="180" t="s">
        <v>296</v>
      </c>
      <c r="C6" s="181" t="s">
        <v>220</v>
      </c>
      <c r="D6" s="182">
        <v>2282</v>
      </c>
      <c r="E6" s="183">
        <v>787.5</v>
      </c>
      <c r="F6" s="183">
        <v>144.4</v>
      </c>
      <c r="G6" s="183">
        <v>144.4</v>
      </c>
      <c r="H6" s="183"/>
      <c r="I6" s="183"/>
      <c r="J6" s="184" t="s">
        <v>222</v>
      </c>
    </row>
    <row r="7" spans="1:10" ht="29.25" customHeight="1" x14ac:dyDescent="0.3">
      <c r="A7" s="18" t="s">
        <v>249</v>
      </c>
      <c r="B7" s="185" t="s">
        <v>293</v>
      </c>
      <c r="C7" s="181" t="s">
        <v>220</v>
      </c>
      <c r="D7" s="182">
        <v>2282</v>
      </c>
      <c r="E7" s="44">
        <v>2146</v>
      </c>
      <c r="F7" s="55">
        <v>354.4</v>
      </c>
      <c r="G7" s="55">
        <v>354.4</v>
      </c>
      <c r="H7" s="166"/>
      <c r="I7" s="167"/>
      <c r="J7" s="184" t="s">
        <v>273</v>
      </c>
    </row>
    <row r="8" spans="1:10" ht="39.75" customHeight="1" x14ac:dyDescent="0.3">
      <c r="A8" s="18" t="s">
        <v>250</v>
      </c>
      <c r="B8" s="27" t="s">
        <v>219</v>
      </c>
      <c r="C8" s="181" t="s">
        <v>220</v>
      </c>
      <c r="D8" s="182">
        <v>2282</v>
      </c>
      <c r="E8" s="186">
        <v>6125</v>
      </c>
      <c r="F8" s="186">
        <v>203.2</v>
      </c>
      <c r="G8" s="186">
        <v>203.2</v>
      </c>
      <c r="H8" s="187"/>
      <c r="I8" s="188"/>
      <c r="J8" s="107" t="s">
        <v>221</v>
      </c>
    </row>
    <row r="9" spans="1:10" ht="41.25" customHeight="1" x14ac:dyDescent="0.3">
      <c r="A9" s="18" t="s">
        <v>252</v>
      </c>
      <c r="B9" s="185" t="s">
        <v>251</v>
      </c>
      <c r="C9" s="181" t="s">
        <v>220</v>
      </c>
      <c r="D9" s="182">
        <v>2282</v>
      </c>
      <c r="E9" s="55">
        <f>5460-250</f>
        <v>5210</v>
      </c>
      <c r="F9" s="55">
        <v>1491.6</v>
      </c>
      <c r="G9" s="55">
        <v>1491.6</v>
      </c>
      <c r="H9" s="166"/>
      <c r="I9" s="167"/>
      <c r="J9" s="184" t="s">
        <v>235</v>
      </c>
    </row>
    <row r="10" spans="1:10" ht="55.5" customHeight="1" x14ac:dyDescent="0.3">
      <c r="A10" s="18" t="s">
        <v>254</v>
      </c>
      <c r="B10" s="189" t="s">
        <v>266</v>
      </c>
      <c r="C10" s="181" t="s">
        <v>253</v>
      </c>
      <c r="D10" s="182">
        <v>2282</v>
      </c>
      <c r="E10" s="18">
        <v>105</v>
      </c>
      <c r="F10" s="18">
        <v>105</v>
      </c>
      <c r="G10" s="18">
        <v>105</v>
      </c>
      <c r="H10" s="166"/>
      <c r="I10" s="167"/>
      <c r="J10" s="184" t="s">
        <v>272</v>
      </c>
    </row>
    <row r="11" spans="1:10" ht="69" customHeight="1" x14ac:dyDescent="0.3">
      <c r="A11" s="92" t="s">
        <v>256</v>
      </c>
      <c r="B11" s="189" t="s">
        <v>255</v>
      </c>
      <c r="C11" s="92" t="s">
        <v>257</v>
      </c>
      <c r="D11" s="182">
        <v>2282</v>
      </c>
      <c r="E11" s="18">
        <v>320</v>
      </c>
      <c r="F11" s="18">
        <v>318.5</v>
      </c>
      <c r="G11" s="18">
        <v>318.5</v>
      </c>
      <c r="H11" s="166"/>
      <c r="I11" s="18">
        <v>1.5</v>
      </c>
      <c r="J11" s="190" t="s">
        <v>263</v>
      </c>
    </row>
    <row r="12" spans="1:10" ht="87" customHeight="1" x14ac:dyDescent="0.3">
      <c r="A12" s="168" t="s">
        <v>280</v>
      </c>
      <c r="B12" s="189" t="s">
        <v>209</v>
      </c>
      <c r="C12" s="28" t="s">
        <v>210</v>
      </c>
      <c r="D12" s="182">
        <v>2282</v>
      </c>
      <c r="E12" s="186">
        <v>2615</v>
      </c>
      <c r="F12" s="186">
        <v>975.1</v>
      </c>
      <c r="G12" s="186">
        <v>975.1</v>
      </c>
      <c r="H12" s="185"/>
      <c r="I12" s="18"/>
      <c r="J12" s="191" t="s">
        <v>111</v>
      </c>
    </row>
    <row r="13" spans="1:10" ht="86.25" customHeight="1" x14ac:dyDescent="0.3">
      <c r="A13" s="168" t="s">
        <v>281</v>
      </c>
      <c r="B13" s="192" t="s">
        <v>211</v>
      </c>
      <c r="C13" s="28" t="s">
        <v>210</v>
      </c>
      <c r="D13" s="182">
        <v>2282</v>
      </c>
      <c r="E13" s="17">
        <v>4500</v>
      </c>
      <c r="F13" s="17">
        <v>2460.1</v>
      </c>
      <c r="G13" s="17">
        <v>2460.1</v>
      </c>
      <c r="H13" s="193"/>
      <c r="I13" s="194"/>
      <c r="J13" s="195" t="s">
        <v>212</v>
      </c>
    </row>
    <row r="14" spans="1:10" ht="85.5" customHeight="1" x14ac:dyDescent="0.3">
      <c r="A14" s="168" t="s">
        <v>282</v>
      </c>
      <c r="B14" s="196" t="s">
        <v>213</v>
      </c>
      <c r="C14" s="28" t="s">
        <v>210</v>
      </c>
      <c r="D14" s="182">
        <v>2282</v>
      </c>
      <c r="E14" s="17">
        <v>7800</v>
      </c>
      <c r="F14" s="17">
        <v>2542.6999999999998</v>
      </c>
      <c r="G14" s="17">
        <v>2542.6999999999998</v>
      </c>
      <c r="H14" s="193"/>
      <c r="I14" s="183"/>
      <c r="J14" s="195" t="s">
        <v>214</v>
      </c>
    </row>
    <row r="15" spans="1:10" ht="59.25" customHeight="1" x14ac:dyDescent="0.3">
      <c r="A15" s="168" t="s">
        <v>283</v>
      </c>
      <c r="B15" s="196" t="s">
        <v>215</v>
      </c>
      <c r="C15" s="28" t="s">
        <v>210</v>
      </c>
      <c r="D15" s="182">
        <v>2282</v>
      </c>
      <c r="E15" s="17">
        <v>790</v>
      </c>
      <c r="F15" s="17">
        <v>263.2</v>
      </c>
      <c r="G15" s="17">
        <v>263.2</v>
      </c>
      <c r="H15" s="193"/>
      <c r="I15" s="183"/>
      <c r="J15" s="195" t="s">
        <v>120</v>
      </c>
    </row>
    <row r="16" spans="1:10" ht="38.25" customHeight="1" x14ac:dyDescent="0.3">
      <c r="A16" s="168" t="s">
        <v>284</v>
      </c>
      <c r="B16" s="197" t="s">
        <v>216</v>
      </c>
      <c r="C16" s="28" t="s">
        <v>210</v>
      </c>
      <c r="D16" s="182">
        <v>2282</v>
      </c>
      <c r="E16" s="17">
        <v>5035</v>
      </c>
      <c r="F16" s="17">
        <v>3074.8</v>
      </c>
      <c r="G16" s="17">
        <v>3074.8</v>
      </c>
      <c r="H16" s="193"/>
      <c r="I16" s="194"/>
      <c r="J16" s="195" t="s">
        <v>123</v>
      </c>
    </row>
    <row r="17" spans="1:10" ht="55.5" customHeight="1" x14ac:dyDescent="0.3">
      <c r="A17" s="168" t="s">
        <v>285</v>
      </c>
      <c r="B17" s="197" t="s">
        <v>279</v>
      </c>
      <c r="C17" s="28" t="s">
        <v>210</v>
      </c>
      <c r="D17" s="182">
        <v>2282</v>
      </c>
      <c r="E17" s="17">
        <v>4165</v>
      </c>
      <c r="F17" s="17">
        <v>1312.7</v>
      </c>
      <c r="G17" s="17">
        <v>1312.7</v>
      </c>
      <c r="H17" s="193"/>
      <c r="I17" s="194"/>
      <c r="J17" s="195" t="s">
        <v>278</v>
      </c>
    </row>
    <row r="18" spans="1:10" ht="88.5" customHeight="1" x14ac:dyDescent="0.3">
      <c r="A18" s="168" t="s">
        <v>286</v>
      </c>
      <c r="B18" s="197" t="s">
        <v>217</v>
      </c>
      <c r="C18" s="28" t="s">
        <v>210</v>
      </c>
      <c r="D18" s="182">
        <v>2282</v>
      </c>
      <c r="E18" s="17">
        <v>4750</v>
      </c>
      <c r="F18" s="17">
        <v>807.8</v>
      </c>
      <c r="G18" s="17">
        <v>807.8</v>
      </c>
      <c r="H18" s="193"/>
      <c r="I18" s="194"/>
      <c r="J18" s="195" t="s">
        <v>218</v>
      </c>
    </row>
    <row r="19" spans="1:10" ht="83.25" customHeight="1" x14ac:dyDescent="0.3">
      <c r="A19" s="168" t="s">
        <v>287</v>
      </c>
      <c r="B19" s="27" t="s">
        <v>258</v>
      </c>
      <c r="C19" s="181" t="s">
        <v>259</v>
      </c>
      <c r="D19" s="182">
        <v>2282</v>
      </c>
      <c r="E19" s="198">
        <v>1105</v>
      </c>
      <c r="F19" s="44">
        <f>609.4+488.2</f>
        <v>1097.5999999999999</v>
      </c>
      <c r="G19" s="44">
        <v>609.4</v>
      </c>
      <c r="H19" s="187"/>
      <c r="I19" s="188"/>
      <c r="J19" s="190" t="s">
        <v>230</v>
      </c>
    </row>
    <row r="20" spans="1:10" ht="81.75" customHeight="1" x14ac:dyDescent="0.3">
      <c r="A20" s="168" t="s">
        <v>288</v>
      </c>
      <c r="B20" s="180" t="s">
        <v>245</v>
      </c>
      <c r="C20" s="181" t="s">
        <v>246</v>
      </c>
      <c r="D20" s="182">
        <v>2282</v>
      </c>
      <c r="E20" s="183">
        <v>1610</v>
      </c>
      <c r="F20" s="183">
        <v>590.70000000000005</v>
      </c>
      <c r="G20" s="183">
        <v>298.2</v>
      </c>
      <c r="H20" s="183"/>
      <c r="I20" s="183"/>
      <c r="J20" s="184" t="s">
        <v>247</v>
      </c>
    </row>
    <row r="21" spans="1:10" ht="54.75" customHeight="1" x14ac:dyDescent="0.3">
      <c r="A21" s="168" t="s">
        <v>289</v>
      </c>
      <c r="B21" s="54" t="s">
        <v>223</v>
      </c>
      <c r="C21" s="181" t="s">
        <v>224</v>
      </c>
      <c r="D21" s="182">
        <v>2282</v>
      </c>
      <c r="E21" s="199">
        <v>760</v>
      </c>
      <c r="F21" s="200">
        <v>63</v>
      </c>
      <c r="G21" s="200">
        <v>61.3</v>
      </c>
      <c r="H21" s="201"/>
      <c r="I21" s="188"/>
      <c r="J21" s="202" t="s">
        <v>66</v>
      </c>
    </row>
    <row r="22" spans="1:10" ht="66" customHeight="1" x14ac:dyDescent="0.3">
      <c r="A22" s="168" t="s">
        <v>290</v>
      </c>
      <c r="B22" s="54" t="s">
        <v>243</v>
      </c>
      <c r="C22" s="181" t="s">
        <v>244</v>
      </c>
      <c r="D22" s="182">
        <v>2282</v>
      </c>
      <c r="E22" s="199">
        <v>260</v>
      </c>
      <c r="F22" s="200">
        <v>62.4</v>
      </c>
      <c r="G22" s="200">
        <v>62.4</v>
      </c>
      <c r="H22" s="201"/>
      <c r="I22" s="188"/>
      <c r="J22" s="202" t="s">
        <v>236</v>
      </c>
    </row>
    <row r="23" spans="1:10" ht="66" customHeight="1" x14ac:dyDescent="0.3">
      <c r="A23" s="168" t="s">
        <v>291</v>
      </c>
      <c r="B23" s="54" t="s">
        <v>106</v>
      </c>
      <c r="C23" s="181" t="s">
        <v>262</v>
      </c>
      <c r="D23" s="182">
        <v>2282</v>
      </c>
      <c r="E23" s="199">
        <v>1100</v>
      </c>
      <c r="F23" s="200">
        <v>183</v>
      </c>
      <c r="G23" s="200">
        <v>70.7</v>
      </c>
      <c r="H23" s="201"/>
      <c r="I23" s="188"/>
      <c r="J23" s="202" t="s">
        <v>236</v>
      </c>
    </row>
    <row r="24" spans="1:10" x14ac:dyDescent="0.3">
      <c r="A24" s="169"/>
      <c r="B24" s="11" t="s">
        <v>225</v>
      </c>
      <c r="C24" s="169"/>
      <c r="D24" s="11"/>
      <c r="E24" s="147">
        <f>SUM(E12:E22)</f>
        <v>33390</v>
      </c>
      <c r="F24" s="147">
        <f>SUM(F12:F22)</f>
        <v>13250.1</v>
      </c>
      <c r="G24" s="147">
        <f>SUM(G6:G23)</f>
        <v>15155.5</v>
      </c>
      <c r="H24" s="147">
        <f>SUM(H12:H21)</f>
        <v>0</v>
      </c>
      <c r="I24" s="170">
        <f>SUM(I6:I23)</f>
        <v>1.5</v>
      </c>
      <c r="J24" s="169"/>
    </row>
    <row r="25" spans="1:10" x14ac:dyDescent="0.3">
      <c r="I25" s="171"/>
    </row>
    <row r="26" spans="1:10" x14ac:dyDescent="0.3">
      <c r="I26" s="171"/>
    </row>
    <row r="27" spans="1:10" ht="15.6" x14ac:dyDescent="0.3">
      <c r="B27" s="172" t="s">
        <v>226</v>
      </c>
      <c r="C27" s="172"/>
      <c r="D27" s="172"/>
      <c r="E27" s="172"/>
      <c r="F27" s="172"/>
      <c r="G27" s="172"/>
      <c r="H27" s="172"/>
      <c r="I27" s="173"/>
    </row>
  </sheetData>
  <mergeCells count="2">
    <mergeCell ref="H1:I1"/>
    <mergeCell ref="A3:J3"/>
  </mergeCells>
  <phoneticPr fontId="0" type="noConversion"/>
  <pageMargins left="0.70866141732283472" right="0.70866141732283472" top="0.19685039370078741" bottom="0.1968503937007874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9"/>
  <sheetViews>
    <sheetView workbookViewId="0">
      <selection activeCell="K115" sqref="K115"/>
    </sheetView>
  </sheetViews>
  <sheetFormatPr defaultRowHeight="14.4" x14ac:dyDescent="0.3"/>
  <cols>
    <col min="1" max="1" width="4.6640625" customWidth="1"/>
    <col min="2" max="2" width="26.109375" customWidth="1"/>
    <col min="3" max="3" width="7.44140625" customWidth="1"/>
    <col min="4" max="4" width="8.33203125" customWidth="1"/>
    <col min="5" max="5" width="9.6640625" customWidth="1"/>
    <col min="6" max="6" width="8.88671875" customWidth="1"/>
    <col min="7" max="7" width="10" customWidth="1"/>
    <col min="8" max="9" width="8" customWidth="1"/>
    <col min="11" max="11" width="34.88671875" customWidth="1"/>
    <col min="12" max="12" width="8.5546875" customWidth="1"/>
    <col min="15" max="15" width="61.5546875" customWidth="1"/>
  </cols>
  <sheetData>
    <row r="2" spans="1:12" ht="17.399999999999999" x14ac:dyDescent="0.3">
      <c r="A2" s="250" t="s">
        <v>194</v>
      </c>
      <c r="B2" s="250"/>
      <c r="C2" s="250"/>
      <c r="D2" s="250"/>
      <c r="E2" s="250"/>
      <c r="F2" s="250"/>
      <c r="G2" s="250"/>
      <c r="H2" s="250"/>
      <c r="I2" s="250"/>
      <c r="J2" s="250"/>
      <c r="K2" s="250"/>
      <c r="L2" s="250"/>
    </row>
    <row r="3" spans="1:12" ht="17.399999999999999" x14ac:dyDescent="0.3">
      <c r="A3" s="251" t="s">
        <v>4</v>
      </c>
      <c r="B3" s="251"/>
      <c r="C3" s="251"/>
      <c r="D3" s="251"/>
      <c r="E3" s="251"/>
      <c r="F3" s="251"/>
      <c r="G3" s="251"/>
      <c r="H3" s="251"/>
      <c r="I3" s="251"/>
      <c r="J3" s="251"/>
      <c r="K3" s="251"/>
      <c r="L3" s="1"/>
    </row>
    <row r="4" spans="1:12" ht="15.6" x14ac:dyDescent="0.3">
      <c r="A4" s="252" t="s">
        <v>5</v>
      </c>
      <c r="B4" s="253"/>
      <c r="C4" s="253"/>
      <c r="D4" s="253"/>
      <c r="E4" s="253"/>
      <c r="F4" s="253"/>
      <c r="G4" s="253"/>
      <c r="H4" s="253"/>
      <c r="I4" s="253"/>
      <c r="J4" s="253"/>
      <c r="K4" s="253"/>
      <c r="L4" s="253"/>
    </row>
    <row r="5" spans="1:12" x14ac:dyDescent="0.3">
      <c r="A5" s="249" t="s">
        <v>270</v>
      </c>
      <c r="B5" s="249"/>
      <c r="C5" s="249"/>
      <c r="D5" s="249"/>
      <c r="E5" s="249"/>
      <c r="F5" s="249"/>
      <c r="G5" s="249"/>
      <c r="H5" s="249"/>
      <c r="I5" s="249"/>
      <c r="J5" s="249"/>
      <c r="K5" s="249"/>
      <c r="L5" s="249"/>
    </row>
    <row r="6" spans="1:12" x14ac:dyDescent="0.3">
      <c r="A6" s="249" t="s">
        <v>6</v>
      </c>
      <c r="B6" s="249"/>
      <c r="C6" s="249"/>
      <c r="D6" s="249"/>
      <c r="E6" s="249"/>
      <c r="F6" s="249"/>
      <c r="G6" s="249"/>
      <c r="H6" s="249"/>
      <c r="I6" s="249"/>
      <c r="J6" s="249"/>
      <c r="K6" s="249"/>
      <c r="L6" s="249"/>
    </row>
    <row r="7" spans="1:12" x14ac:dyDescent="0.3">
      <c r="A7" s="244" t="s">
        <v>231</v>
      </c>
      <c r="B7" s="244"/>
      <c r="C7" s="244"/>
      <c r="D7" s="244"/>
      <c r="E7" s="244"/>
      <c r="F7" s="244"/>
      <c r="G7" s="244"/>
      <c r="H7" s="244"/>
      <c r="I7" s="244"/>
      <c r="J7" s="244"/>
      <c r="K7" s="244"/>
      <c r="L7" s="244"/>
    </row>
    <row r="8" spans="1:12" ht="56.25" customHeight="1" x14ac:dyDescent="0.3">
      <c r="A8" s="247" t="s">
        <v>7</v>
      </c>
      <c r="B8" s="247"/>
      <c r="C8" s="247"/>
      <c r="D8" s="247"/>
      <c r="E8" s="247"/>
      <c r="F8" s="247"/>
      <c r="G8" s="247"/>
      <c r="H8" s="247"/>
      <c r="I8" s="247"/>
      <c r="J8" s="247"/>
      <c r="K8" s="247"/>
      <c r="L8" s="247"/>
    </row>
    <row r="9" spans="1:12" ht="99" customHeight="1" x14ac:dyDescent="0.3">
      <c r="A9" s="247" t="s">
        <v>8</v>
      </c>
      <c r="B9" s="247"/>
      <c r="C9" s="247"/>
      <c r="D9" s="247"/>
      <c r="E9" s="247"/>
      <c r="F9" s="247"/>
      <c r="G9" s="247"/>
      <c r="H9" s="247"/>
      <c r="I9" s="247"/>
      <c r="J9" s="247"/>
      <c r="K9" s="247"/>
      <c r="L9" s="247"/>
    </row>
    <row r="10" spans="1:12" ht="15.6" x14ac:dyDescent="0.3">
      <c r="A10" s="248" t="s">
        <v>9</v>
      </c>
      <c r="B10" s="248"/>
      <c r="C10" s="248"/>
      <c r="D10" s="248"/>
      <c r="E10" s="248"/>
      <c r="F10" s="248"/>
      <c r="G10" s="248"/>
      <c r="H10" s="248"/>
      <c r="I10" s="248"/>
      <c r="J10" s="248"/>
      <c r="K10" s="248"/>
      <c r="L10" s="248"/>
    </row>
    <row r="11" spans="1:12" ht="171" x14ac:dyDescent="0.3">
      <c r="A11" s="2" t="s">
        <v>10</v>
      </c>
      <c r="B11" s="3" t="s">
        <v>11</v>
      </c>
      <c r="C11" s="2" t="s">
        <v>12</v>
      </c>
      <c r="D11" s="2" t="s">
        <v>13</v>
      </c>
      <c r="E11" s="4" t="s">
        <v>14</v>
      </c>
      <c r="F11" s="4" t="s">
        <v>200</v>
      </c>
      <c r="G11" s="5" t="s">
        <v>201</v>
      </c>
      <c r="H11" s="6" t="s">
        <v>15</v>
      </c>
      <c r="I11" s="6" t="s">
        <v>16</v>
      </c>
      <c r="J11" s="2" t="s">
        <v>17</v>
      </c>
      <c r="K11" s="7" t="s">
        <v>18</v>
      </c>
      <c r="L11" s="8" t="s">
        <v>19</v>
      </c>
    </row>
    <row r="12" spans="1:12" ht="15.6" x14ac:dyDescent="0.3">
      <c r="A12" s="9"/>
      <c r="B12" s="221" t="s">
        <v>20</v>
      </c>
      <c r="C12" s="254"/>
      <c r="D12" s="254"/>
      <c r="E12" s="254"/>
      <c r="F12" s="254"/>
      <c r="G12" s="254"/>
      <c r="H12" s="254"/>
      <c r="I12" s="254"/>
      <c r="J12" s="254"/>
      <c r="K12" s="255"/>
      <c r="L12" s="10"/>
    </row>
    <row r="13" spans="1:12" x14ac:dyDescent="0.3">
      <c r="A13" s="11"/>
      <c r="B13" s="233" t="s">
        <v>21</v>
      </c>
      <c r="C13" s="239"/>
      <c r="D13" s="239"/>
      <c r="E13" s="239"/>
      <c r="F13" s="239"/>
      <c r="G13" s="239"/>
      <c r="H13" s="239"/>
      <c r="I13" s="239"/>
      <c r="J13" s="239"/>
      <c r="K13" s="240"/>
      <c r="L13" s="12"/>
    </row>
    <row r="14" spans="1:12" ht="119.25" customHeight="1" x14ac:dyDescent="0.3">
      <c r="A14" s="13" t="s">
        <v>22</v>
      </c>
      <c r="B14" s="14" t="s">
        <v>23</v>
      </c>
      <c r="C14" s="15">
        <v>2282</v>
      </c>
      <c r="D14" s="16" t="s">
        <v>24</v>
      </c>
      <c r="E14" s="17">
        <v>0</v>
      </c>
      <c r="F14" s="17">
        <v>0</v>
      </c>
      <c r="G14" s="17">
        <v>0</v>
      </c>
      <c r="H14" s="18"/>
      <c r="I14" s="19"/>
      <c r="J14" s="20"/>
      <c r="K14" s="21"/>
      <c r="L14" s="22"/>
    </row>
    <row r="15" spans="1:12" ht="79.2" x14ac:dyDescent="0.3">
      <c r="A15" s="13" t="s">
        <v>25</v>
      </c>
      <c r="B15" s="23" t="s">
        <v>26</v>
      </c>
      <c r="C15" s="24">
        <v>2282</v>
      </c>
      <c r="D15" s="25" t="s">
        <v>27</v>
      </c>
      <c r="E15" s="17">
        <v>0</v>
      </c>
      <c r="F15" s="17">
        <v>0</v>
      </c>
      <c r="G15" s="17">
        <v>0</v>
      </c>
      <c r="H15" s="26"/>
      <c r="I15" s="26"/>
      <c r="J15" s="27"/>
      <c r="K15" s="27"/>
      <c r="L15" s="28"/>
    </row>
    <row r="16" spans="1:12" ht="19.5" customHeight="1" x14ac:dyDescent="0.3">
      <c r="A16" s="29"/>
      <c r="B16" s="213" t="s">
        <v>28</v>
      </c>
      <c r="C16" s="245"/>
      <c r="D16" s="245"/>
      <c r="E16" s="245"/>
      <c r="F16" s="245"/>
      <c r="G16" s="245"/>
      <c r="H16" s="245"/>
      <c r="I16" s="245"/>
      <c r="J16" s="245"/>
      <c r="K16" s="246"/>
      <c r="L16" s="30"/>
    </row>
    <row r="17" spans="1:12" ht="161.25" customHeight="1" x14ac:dyDescent="0.3">
      <c r="A17" s="13" t="s">
        <v>29</v>
      </c>
      <c r="B17" s="31" t="s">
        <v>30</v>
      </c>
      <c r="C17" s="32">
        <v>2282</v>
      </c>
      <c r="D17" s="209" t="s">
        <v>27</v>
      </c>
      <c r="E17" s="17">
        <v>2146</v>
      </c>
      <c r="F17" s="17">
        <v>354.4</v>
      </c>
      <c r="G17" s="17">
        <v>354.4</v>
      </c>
      <c r="H17" s="17"/>
      <c r="I17" s="17"/>
      <c r="J17" s="33" t="s">
        <v>232</v>
      </c>
      <c r="K17" s="21" t="s">
        <v>292</v>
      </c>
      <c r="L17" s="34" t="s">
        <v>31</v>
      </c>
    </row>
    <row r="18" spans="1:12" ht="22.5" customHeight="1" x14ac:dyDescent="0.3">
      <c r="A18" s="35"/>
      <c r="B18" s="233" t="s">
        <v>32</v>
      </c>
      <c r="C18" s="234"/>
      <c r="D18" s="234"/>
      <c r="E18" s="234"/>
      <c r="F18" s="234"/>
      <c r="G18" s="234"/>
      <c r="H18" s="234"/>
      <c r="I18" s="234"/>
      <c r="J18" s="234"/>
      <c r="K18" s="235"/>
      <c r="L18" s="36"/>
    </row>
    <row r="19" spans="1:12" ht="238.5" customHeight="1" x14ac:dyDescent="0.3">
      <c r="A19" s="13" t="s">
        <v>33</v>
      </c>
      <c r="B19" s="37" t="s">
        <v>34</v>
      </c>
      <c r="C19" s="32">
        <v>2282</v>
      </c>
      <c r="D19" s="25" t="s">
        <v>27</v>
      </c>
      <c r="E19" s="17">
        <v>3220</v>
      </c>
      <c r="F19" s="17">
        <v>590.70000000000005</v>
      </c>
      <c r="G19" s="17">
        <v>298.2</v>
      </c>
      <c r="H19" s="108"/>
      <c r="I19" s="207"/>
      <c r="J19" s="38" t="s">
        <v>233</v>
      </c>
      <c r="K19" s="38" t="s">
        <v>294</v>
      </c>
      <c r="L19" s="39"/>
    </row>
    <row r="20" spans="1:12" ht="21.75" customHeight="1" x14ac:dyDescent="0.3">
      <c r="A20" s="35"/>
      <c r="B20" s="233" t="s">
        <v>35</v>
      </c>
      <c r="C20" s="234"/>
      <c r="D20" s="234"/>
      <c r="E20" s="234"/>
      <c r="F20" s="234"/>
      <c r="G20" s="234"/>
      <c r="H20" s="234"/>
      <c r="I20" s="234"/>
      <c r="J20" s="234"/>
      <c r="K20" s="235"/>
      <c r="L20" s="36"/>
    </row>
    <row r="21" spans="1:12" ht="145.19999999999999" x14ac:dyDescent="0.3">
      <c r="A21" s="13" t="s">
        <v>36</v>
      </c>
      <c r="B21" s="31" t="s">
        <v>37</v>
      </c>
      <c r="C21" s="32">
        <v>2282</v>
      </c>
      <c r="D21" s="25" t="s">
        <v>27</v>
      </c>
      <c r="E21" s="17">
        <v>855</v>
      </c>
      <c r="F21" s="40"/>
      <c r="G21" s="17"/>
      <c r="H21" s="119"/>
      <c r="I21" s="17"/>
      <c r="J21" s="20"/>
      <c r="K21" s="41" t="s">
        <v>234</v>
      </c>
      <c r="L21" s="36"/>
    </row>
    <row r="22" spans="1:12" ht="18" customHeight="1" x14ac:dyDescent="0.3">
      <c r="A22" s="35"/>
      <c r="B22" s="233" t="s">
        <v>38</v>
      </c>
      <c r="C22" s="234"/>
      <c r="D22" s="234"/>
      <c r="E22" s="234"/>
      <c r="F22" s="234"/>
      <c r="G22" s="234"/>
      <c r="H22" s="234"/>
      <c r="I22" s="234"/>
      <c r="J22" s="234"/>
      <c r="K22" s="235"/>
      <c r="L22" s="36"/>
    </row>
    <row r="23" spans="1:12" ht="85.5" customHeight="1" x14ac:dyDescent="0.3">
      <c r="A23" s="13" t="s">
        <v>39</v>
      </c>
      <c r="B23" s="31" t="s">
        <v>40</v>
      </c>
      <c r="C23" s="32">
        <v>2282</v>
      </c>
      <c r="D23" s="27" t="s">
        <v>27</v>
      </c>
      <c r="E23" s="42">
        <v>480</v>
      </c>
      <c r="F23" s="17"/>
      <c r="G23" s="17"/>
      <c r="H23" s="42"/>
      <c r="I23" s="116"/>
      <c r="J23" s="54"/>
      <c r="K23" s="41" t="s">
        <v>2</v>
      </c>
      <c r="L23" s="36"/>
    </row>
    <row r="24" spans="1:12" ht="19.5" customHeight="1" x14ac:dyDescent="0.3">
      <c r="A24" s="35"/>
      <c r="B24" s="233" t="s">
        <v>41</v>
      </c>
      <c r="C24" s="234"/>
      <c r="D24" s="234"/>
      <c r="E24" s="234"/>
      <c r="F24" s="234"/>
      <c r="G24" s="234"/>
      <c r="H24" s="234"/>
      <c r="I24" s="234"/>
      <c r="J24" s="234"/>
      <c r="K24" s="235"/>
      <c r="L24" s="36"/>
    </row>
    <row r="25" spans="1:12" ht="181.5" customHeight="1" x14ac:dyDescent="0.3">
      <c r="A25" s="13" t="s">
        <v>42</v>
      </c>
      <c r="B25" s="31" t="s">
        <v>43</v>
      </c>
      <c r="C25" s="32">
        <v>2282</v>
      </c>
      <c r="D25" s="27" t="s">
        <v>27</v>
      </c>
      <c r="E25" s="42">
        <v>6125</v>
      </c>
      <c r="F25" s="17">
        <v>203.2</v>
      </c>
      <c r="G25" s="17">
        <v>203.2</v>
      </c>
      <c r="H25" s="175"/>
      <c r="I25" s="56"/>
      <c r="J25" s="38" t="s">
        <v>44</v>
      </c>
      <c r="K25" s="41" t="s">
        <v>295</v>
      </c>
      <c r="L25" s="36"/>
    </row>
    <row r="26" spans="1:12" ht="24" customHeight="1" x14ac:dyDescent="0.3">
      <c r="A26" s="35"/>
      <c r="B26" s="233" t="s">
        <v>45</v>
      </c>
      <c r="C26" s="234"/>
      <c r="D26" s="234"/>
      <c r="E26" s="234"/>
      <c r="F26" s="234"/>
      <c r="G26" s="234"/>
      <c r="H26" s="234"/>
      <c r="I26" s="234"/>
      <c r="J26" s="234"/>
      <c r="K26" s="235"/>
      <c r="L26" s="36"/>
    </row>
    <row r="27" spans="1:12" ht="96" x14ac:dyDescent="0.3">
      <c r="A27" s="13" t="s">
        <v>46</v>
      </c>
      <c r="B27" s="31" t="s">
        <v>47</v>
      </c>
      <c r="C27" s="32">
        <v>2282</v>
      </c>
      <c r="D27" s="27" t="s">
        <v>27</v>
      </c>
      <c r="E27" s="44">
        <v>5210</v>
      </c>
      <c r="F27" s="17">
        <v>1491.6</v>
      </c>
      <c r="G27" s="17">
        <v>1491.6</v>
      </c>
      <c r="H27" s="53"/>
      <c r="I27" s="53"/>
      <c r="J27" s="38" t="s">
        <v>235</v>
      </c>
      <c r="K27" s="205" t="s">
        <v>297</v>
      </c>
      <c r="L27" s="36"/>
    </row>
    <row r="28" spans="1:12" ht="21.75" customHeight="1" x14ac:dyDescent="0.3">
      <c r="A28" s="35"/>
      <c r="B28" s="233" t="s">
        <v>48</v>
      </c>
      <c r="C28" s="239"/>
      <c r="D28" s="239"/>
      <c r="E28" s="239"/>
      <c r="F28" s="239"/>
      <c r="G28" s="239"/>
      <c r="H28" s="239"/>
      <c r="I28" s="239"/>
      <c r="J28" s="239"/>
      <c r="K28" s="240"/>
      <c r="L28" s="36"/>
    </row>
    <row r="29" spans="1:12" ht="66" x14ac:dyDescent="0.3">
      <c r="A29" s="13" t="s">
        <v>49</v>
      </c>
      <c r="B29" s="31" t="s">
        <v>50</v>
      </c>
      <c r="C29" s="32">
        <v>2282</v>
      </c>
      <c r="D29" s="27" t="s">
        <v>27</v>
      </c>
      <c r="E29" s="44">
        <v>215</v>
      </c>
      <c r="F29" s="17">
        <v>105</v>
      </c>
      <c r="G29" s="17">
        <v>105</v>
      </c>
      <c r="H29" s="46"/>
      <c r="I29" s="53"/>
      <c r="J29" s="69" t="s">
        <v>272</v>
      </c>
      <c r="K29" s="41" t="s">
        <v>271</v>
      </c>
      <c r="L29" s="36"/>
    </row>
    <row r="30" spans="1:12" x14ac:dyDescent="0.3">
      <c r="A30" s="35"/>
      <c r="B30" s="233" t="s">
        <v>51</v>
      </c>
      <c r="C30" s="234"/>
      <c r="D30" s="234"/>
      <c r="E30" s="234"/>
      <c r="F30" s="234"/>
      <c r="G30" s="234"/>
      <c r="H30" s="234"/>
      <c r="I30" s="234"/>
      <c r="J30" s="234"/>
      <c r="K30" s="235"/>
      <c r="L30" s="36"/>
    </row>
    <row r="31" spans="1:12" ht="180.75" customHeight="1" x14ac:dyDescent="0.3">
      <c r="A31" s="13" t="s">
        <v>52</v>
      </c>
      <c r="B31" s="31" t="s">
        <v>53</v>
      </c>
      <c r="C31" s="32">
        <v>2282</v>
      </c>
      <c r="D31" s="27" t="s">
        <v>27</v>
      </c>
      <c r="E31" s="44">
        <v>460</v>
      </c>
      <c r="F31" s="17"/>
      <c r="G31" s="17"/>
      <c r="H31" s="47"/>
      <c r="I31" s="53"/>
      <c r="J31" s="48"/>
      <c r="K31" s="205" t="s">
        <v>3</v>
      </c>
      <c r="L31" s="36"/>
    </row>
    <row r="32" spans="1:12" x14ac:dyDescent="0.3">
      <c r="A32" s="13"/>
      <c r="B32" s="241" t="s">
        <v>54</v>
      </c>
      <c r="C32" s="242"/>
      <c r="D32" s="242"/>
      <c r="E32" s="242"/>
      <c r="F32" s="242"/>
      <c r="G32" s="242"/>
      <c r="H32" s="242"/>
      <c r="I32" s="242"/>
      <c r="J32" s="242"/>
      <c r="K32" s="243"/>
      <c r="L32" s="36"/>
    </row>
    <row r="33" spans="1:15" ht="79.2" x14ac:dyDescent="0.3">
      <c r="A33" s="49" t="s">
        <v>55</v>
      </c>
      <c r="B33" s="50" t="s">
        <v>56</v>
      </c>
      <c r="C33" s="24">
        <v>2282</v>
      </c>
      <c r="D33" s="27" t="s">
        <v>27</v>
      </c>
      <c r="E33" s="17">
        <v>0</v>
      </c>
      <c r="F33" s="17">
        <v>0</v>
      </c>
      <c r="G33" s="17"/>
      <c r="H33" s="51"/>
      <c r="I33" s="51"/>
      <c r="J33" s="52"/>
      <c r="K33" s="52"/>
      <c r="L33" s="30"/>
    </row>
    <row r="34" spans="1:15" x14ac:dyDescent="0.3">
      <c r="A34" s="13"/>
      <c r="B34" s="230" t="s">
        <v>57</v>
      </c>
      <c r="C34" s="231"/>
      <c r="D34" s="231"/>
      <c r="E34" s="231"/>
      <c r="F34" s="231"/>
      <c r="G34" s="231"/>
      <c r="H34" s="231"/>
      <c r="I34" s="231"/>
      <c r="J34" s="231"/>
      <c r="K34" s="232"/>
      <c r="L34" s="36"/>
    </row>
    <row r="35" spans="1:15" ht="153" customHeight="1" x14ac:dyDescent="0.3">
      <c r="A35" s="49" t="s">
        <v>58</v>
      </c>
      <c r="B35" s="31" t="s">
        <v>59</v>
      </c>
      <c r="C35" s="24">
        <v>2282</v>
      </c>
      <c r="D35" s="27" t="s">
        <v>27</v>
      </c>
      <c r="E35" s="44">
        <v>890</v>
      </c>
      <c r="F35" s="17"/>
      <c r="G35" s="17"/>
      <c r="H35" s="175"/>
      <c r="I35" s="53"/>
      <c r="J35" s="54"/>
      <c r="K35" s="204" t="s">
        <v>0</v>
      </c>
      <c r="L35" s="36"/>
      <c r="O35" s="176"/>
    </row>
    <row r="36" spans="1:15" ht="27.75" customHeight="1" x14ac:dyDescent="0.3">
      <c r="A36" s="35"/>
      <c r="B36" s="233" t="s">
        <v>60</v>
      </c>
      <c r="C36" s="234"/>
      <c r="D36" s="234"/>
      <c r="E36" s="234"/>
      <c r="F36" s="234"/>
      <c r="G36" s="234"/>
      <c r="H36" s="234"/>
      <c r="I36" s="234"/>
      <c r="J36" s="234"/>
      <c r="K36" s="235"/>
      <c r="L36" s="36"/>
    </row>
    <row r="37" spans="1:15" ht="120.6" x14ac:dyDescent="0.3">
      <c r="A37" s="49" t="s">
        <v>61</v>
      </c>
      <c r="B37" s="31" t="s">
        <v>62</v>
      </c>
      <c r="C37" s="32">
        <v>2282</v>
      </c>
      <c r="D37" s="27" t="s">
        <v>27</v>
      </c>
      <c r="E37" s="174">
        <v>320</v>
      </c>
      <c r="F37" s="174">
        <v>318.5</v>
      </c>
      <c r="G37" s="174">
        <v>318.5</v>
      </c>
      <c r="H37" s="175">
        <v>1.5</v>
      </c>
      <c r="I37" s="53"/>
      <c r="J37" s="38" t="s">
        <v>263</v>
      </c>
      <c r="K37" s="205" t="s">
        <v>195</v>
      </c>
      <c r="L37" s="36"/>
    </row>
    <row r="38" spans="1:15" x14ac:dyDescent="0.3">
      <c r="A38" s="35"/>
      <c r="B38" s="233" t="s">
        <v>63</v>
      </c>
      <c r="C38" s="234"/>
      <c r="D38" s="234"/>
      <c r="E38" s="234"/>
      <c r="F38" s="234"/>
      <c r="G38" s="234"/>
      <c r="H38" s="234"/>
      <c r="I38" s="234"/>
      <c r="J38" s="234"/>
      <c r="K38" s="235"/>
      <c r="L38" s="36"/>
      <c r="O38" s="177"/>
    </row>
    <row r="39" spans="1:15" ht="211.2" x14ac:dyDescent="0.3">
      <c r="A39" s="49" t="s">
        <v>64</v>
      </c>
      <c r="B39" s="31" t="s">
        <v>65</v>
      </c>
      <c r="C39" s="32">
        <v>2282</v>
      </c>
      <c r="D39" s="27" t="s">
        <v>27</v>
      </c>
      <c r="E39" s="55">
        <v>750</v>
      </c>
      <c r="F39" s="40">
        <v>63</v>
      </c>
      <c r="G39" s="40">
        <v>61.3</v>
      </c>
      <c r="H39" s="206"/>
      <c r="I39" s="56"/>
      <c r="J39" s="38" t="s">
        <v>66</v>
      </c>
      <c r="K39" s="38" t="s">
        <v>260</v>
      </c>
      <c r="L39" s="36"/>
    </row>
    <row r="40" spans="1:15" ht="66" x14ac:dyDescent="0.3">
      <c r="A40" s="49" t="s">
        <v>67</v>
      </c>
      <c r="B40" s="31" t="s">
        <v>68</v>
      </c>
      <c r="C40" s="32">
        <v>2282</v>
      </c>
      <c r="D40" s="27" t="s">
        <v>27</v>
      </c>
      <c r="E40" s="40">
        <v>490</v>
      </c>
      <c r="F40" s="40"/>
      <c r="G40" s="40"/>
      <c r="H40" s="56"/>
      <c r="I40" s="53"/>
      <c r="J40" s="38"/>
      <c r="K40" s="38"/>
      <c r="L40" s="57"/>
    </row>
    <row r="41" spans="1:15" ht="52.8" x14ac:dyDescent="0.3">
      <c r="A41" s="49" t="s">
        <v>69</v>
      </c>
      <c r="B41" s="31" t="s">
        <v>70</v>
      </c>
      <c r="C41" s="32">
        <v>2282</v>
      </c>
      <c r="D41" s="27" t="s">
        <v>27</v>
      </c>
      <c r="E41" s="40">
        <v>760</v>
      </c>
      <c r="F41" s="40"/>
      <c r="G41" s="40"/>
      <c r="H41" s="175"/>
      <c r="I41" s="53"/>
      <c r="J41" s="58"/>
      <c r="K41" s="38"/>
      <c r="L41" s="57"/>
    </row>
    <row r="42" spans="1:15" ht="88.5" customHeight="1" x14ac:dyDescent="0.3">
      <c r="A42" s="49" t="s">
        <v>71</v>
      </c>
      <c r="B42" s="31" t="s">
        <v>242</v>
      </c>
      <c r="C42" s="32">
        <v>2282</v>
      </c>
      <c r="D42" s="27" t="s">
        <v>27</v>
      </c>
      <c r="E42" s="40">
        <v>260</v>
      </c>
      <c r="F42" s="40">
        <v>62.4</v>
      </c>
      <c r="G42" s="40">
        <v>62.4</v>
      </c>
      <c r="H42" s="175"/>
      <c r="I42" s="53"/>
      <c r="J42" s="38" t="s">
        <v>236</v>
      </c>
      <c r="K42" s="38" t="s">
        <v>241</v>
      </c>
      <c r="L42" s="57"/>
    </row>
    <row r="43" spans="1:15" ht="85.5" customHeight="1" x14ac:dyDescent="0.3">
      <c r="A43" s="49" t="s">
        <v>72</v>
      </c>
      <c r="B43" s="31" t="s">
        <v>73</v>
      </c>
      <c r="C43" s="32">
        <v>2282</v>
      </c>
      <c r="D43" s="27" t="s">
        <v>27</v>
      </c>
      <c r="E43" s="40">
        <v>1000</v>
      </c>
      <c r="F43" s="40"/>
      <c r="G43" s="40"/>
      <c r="H43" s="47"/>
      <c r="I43" s="53"/>
      <c r="J43" s="38"/>
      <c r="K43" s="38"/>
      <c r="L43" s="57"/>
    </row>
    <row r="44" spans="1:15" ht="51.75" customHeight="1" x14ac:dyDescent="0.3">
      <c r="A44" s="35"/>
      <c r="B44" s="233" t="s">
        <v>74</v>
      </c>
      <c r="C44" s="234"/>
      <c r="D44" s="234"/>
      <c r="E44" s="234"/>
      <c r="F44" s="234"/>
      <c r="G44" s="234"/>
      <c r="H44" s="234"/>
      <c r="I44" s="234"/>
      <c r="J44" s="234"/>
      <c r="K44" s="235"/>
      <c r="L44" s="36"/>
    </row>
    <row r="45" spans="1:15" ht="366.75" customHeight="1" x14ac:dyDescent="0.3">
      <c r="A45" s="49" t="s">
        <v>75</v>
      </c>
      <c r="B45" s="59" t="s">
        <v>76</v>
      </c>
      <c r="C45" s="18">
        <v>2282</v>
      </c>
      <c r="D45" s="28" t="s">
        <v>27</v>
      </c>
      <c r="E45" s="44">
        <v>5862.5</v>
      </c>
      <c r="F45" s="17">
        <v>254.4</v>
      </c>
      <c r="G45" s="17">
        <v>144.4</v>
      </c>
      <c r="H45" s="60"/>
      <c r="I45" s="17"/>
      <c r="J45" s="38" t="s">
        <v>77</v>
      </c>
      <c r="K45" s="178" t="s">
        <v>1</v>
      </c>
      <c r="L45" s="45"/>
    </row>
    <row r="46" spans="1:15" ht="108.75" customHeight="1" x14ac:dyDescent="0.3">
      <c r="A46" s="49" t="s">
        <v>78</v>
      </c>
      <c r="B46" s="31" t="s">
        <v>79</v>
      </c>
      <c r="C46" s="32">
        <v>2282</v>
      </c>
      <c r="D46" s="27" t="s">
        <v>27</v>
      </c>
      <c r="E46" s="61">
        <v>200</v>
      </c>
      <c r="F46" s="40"/>
      <c r="G46" s="40"/>
      <c r="H46" s="206"/>
      <c r="I46" s="53"/>
      <c r="J46" s="38"/>
      <c r="K46" s="178" t="s">
        <v>264</v>
      </c>
      <c r="L46" s="62"/>
    </row>
    <row r="47" spans="1:15" ht="93" customHeight="1" x14ac:dyDescent="0.3">
      <c r="A47" s="49" t="s">
        <v>80</v>
      </c>
      <c r="B47" s="23" t="s">
        <v>81</v>
      </c>
      <c r="C47" s="32">
        <v>2282</v>
      </c>
      <c r="D47" s="27" t="s">
        <v>27</v>
      </c>
      <c r="E47" s="61">
        <v>50</v>
      </c>
      <c r="F47" s="40"/>
      <c r="G47" s="40"/>
      <c r="H47" s="63"/>
      <c r="I47" s="53"/>
      <c r="J47" s="54"/>
      <c r="K47" s="210"/>
      <c r="L47" s="34"/>
    </row>
    <row r="48" spans="1:15" ht="44.25" customHeight="1" x14ac:dyDescent="0.3">
      <c r="A48" s="49" t="s">
        <v>80</v>
      </c>
      <c r="B48" s="31" t="s">
        <v>82</v>
      </c>
      <c r="C48" s="32">
        <v>2282</v>
      </c>
      <c r="D48" s="27" t="s">
        <v>27</v>
      </c>
      <c r="E48" s="42"/>
      <c r="F48" s="40"/>
      <c r="G48" s="40"/>
      <c r="H48" s="63"/>
      <c r="I48" s="64"/>
      <c r="J48" s="21"/>
      <c r="K48" s="65"/>
      <c r="L48" s="66"/>
    </row>
    <row r="49" spans="1:12" ht="59.25" customHeight="1" x14ac:dyDescent="0.3">
      <c r="A49" s="49" t="s">
        <v>83</v>
      </c>
      <c r="B49" s="31" t="s">
        <v>84</v>
      </c>
      <c r="C49" s="64"/>
      <c r="D49" s="27"/>
      <c r="E49" s="64">
        <v>0</v>
      </c>
      <c r="F49" s="64">
        <v>0</v>
      </c>
      <c r="G49" s="64">
        <v>0</v>
      </c>
      <c r="H49" s="64"/>
      <c r="I49" s="64"/>
      <c r="J49" s="21"/>
      <c r="K49" s="21"/>
      <c r="L49" s="67"/>
    </row>
    <row r="50" spans="1:12" ht="20.25" customHeight="1" x14ac:dyDescent="0.3">
      <c r="A50" s="35"/>
      <c r="B50" s="233" t="s">
        <v>85</v>
      </c>
      <c r="C50" s="234"/>
      <c r="D50" s="234"/>
      <c r="E50" s="234"/>
      <c r="F50" s="234"/>
      <c r="G50" s="234"/>
      <c r="H50" s="234"/>
      <c r="I50" s="234"/>
      <c r="J50" s="234"/>
      <c r="K50" s="235"/>
      <c r="L50" s="36"/>
    </row>
    <row r="51" spans="1:12" ht="79.2" x14ac:dyDescent="0.3">
      <c r="A51" s="49" t="s">
        <v>86</v>
      </c>
      <c r="B51" s="31" t="s">
        <v>87</v>
      </c>
      <c r="C51" s="32">
        <v>2282</v>
      </c>
      <c r="D51" s="27" t="s">
        <v>27</v>
      </c>
      <c r="E51" s="44">
        <v>540</v>
      </c>
      <c r="F51" s="68">
        <v>540</v>
      </c>
      <c r="G51" s="40"/>
      <c r="H51" s="175"/>
      <c r="I51" s="64"/>
      <c r="J51" s="69"/>
      <c r="K51" s="38" t="s">
        <v>267</v>
      </c>
      <c r="L51" s="36"/>
    </row>
    <row r="52" spans="1:12" x14ac:dyDescent="0.3">
      <c r="A52" s="35"/>
      <c r="B52" s="233" t="s">
        <v>88</v>
      </c>
      <c r="C52" s="234"/>
      <c r="D52" s="234"/>
      <c r="E52" s="234"/>
      <c r="F52" s="234"/>
      <c r="G52" s="234"/>
      <c r="H52" s="234"/>
      <c r="I52" s="234"/>
      <c r="J52" s="234"/>
      <c r="K52" s="235"/>
      <c r="L52" s="36"/>
    </row>
    <row r="53" spans="1:12" ht="79.2" x14ac:dyDescent="0.3">
      <c r="A53" s="49" t="s">
        <v>89</v>
      </c>
      <c r="B53" s="31" t="s">
        <v>90</v>
      </c>
      <c r="C53" s="32">
        <v>2282</v>
      </c>
      <c r="D53" s="70" t="s">
        <v>27</v>
      </c>
      <c r="E53" s="61">
        <v>0</v>
      </c>
      <c r="F53" s="40">
        <v>0</v>
      </c>
      <c r="G53" s="40">
        <v>0</v>
      </c>
      <c r="H53" s="64"/>
      <c r="I53" s="64"/>
      <c r="J53" s="53"/>
      <c r="K53" s="38"/>
      <c r="L53" s="36"/>
    </row>
    <row r="54" spans="1:12" x14ac:dyDescent="0.3">
      <c r="A54" s="71"/>
      <c r="B54" s="233" t="s">
        <v>91</v>
      </c>
      <c r="C54" s="234"/>
      <c r="D54" s="234"/>
      <c r="E54" s="234"/>
      <c r="F54" s="234"/>
      <c r="G54" s="234"/>
      <c r="H54" s="234"/>
      <c r="I54" s="234"/>
      <c r="J54" s="234"/>
      <c r="K54" s="235"/>
      <c r="L54" s="36"/>
    </row>
    <row r="55" spans="1:12" ht="39.6" x14ac:dyDescent="0.3">
      <c r="A55" s="49" t="s">
        <v>92</v>
      </c>
      <c r="B55" s="31" t="s">
        <v>93</v>
      </c>
      <c r="C55" s="64"/>
      <c r="D55" s="72" t="s">
        <v>94</v>
      </c>
      <c r="E55" s="64">
        <v>0</v>
      </c>
      <c r="F55" s="64">
        <v>0</v>
      </c>
      <c r="G55" s="64">
        <v>0</v>
      </c>
      <c r="H55" s="64"/>
      <c r="I55" s="64"/>
      <c r="J55" s="73"/>
      <c r="K55" s="73"/>
      <c r="L55" s="36"/>
    </row>
    <row r="56" spans="1:12" ht="19.5" customHeight="1" x14ac:dyDescent="0.3">
      <c r="A56" s="71"/>
      <c r="B56" s="233" t="s">
        <v>95</v>
      </c>
      <c r="C56" s="234"/>
      <c r="D56" s="234"/>
      <c r="E56" s="234"/>
      <c r="F56" s="234"/>
      <c r="G56" s="234"/>
      <c r="H56" s="234"/>
      <c r="I56" s="234"/>
      <c r="J56" s="234"/>
      <c r="K56" s="235"/>
      <c r="L56" s="36"/>
    </row>
    <row r="57" spans="1:12" ht="66" x14ac:dyDescent="0.3">
      <c r="A57" s="49" t="s">
        <v>96</v>
      </c>
      <c r="B57" s="74" t="s">
        <v>97</v>
      </c>
      <c r="C57" s="75"/>
      <c r="D57" s="72" t="s">
        <v>94</v>
      </c>
      <c r="E57" s="75">
        <v>0</v>
      </c>
      <c r="F57" s="75">
        <v>0</v>
      </c>
      <c r="G57" s="75">
        <v>0</v>
      </c>
      <c r="H57" s="75"/>
      <c r="I57" s="75"/>
      <c r="J57" s="76"/>
      <c r="K57" s="76"/>
      <c r="L57" s="30"/>
    </row>
    <row r="58" spans="1:12" ht="18.75" customHeight="1" x14ac:dyDescent="0.3">
      <c r="A58" s="77"/>
      <c r="B58" s="218" t="s">
        <v>98</v>
      </c>
      <c r="C58" s="219"/>
      <c r="D58" s="219"/>
      <c r="E58" s="219"/>
      <c r="F58" s="219"/>
      <c r="G58" s="219"/>
      <c r="H58" s="219"/>
      <c r="I58" s="219"/>
      <c r="J58" s="219"/>
      <c r="K58" s="220"/>
      <c r="L58" s="78"/>
    </row>
    <row r="59" spans="1:12" ht="66" x14ac:dyDescent="0.3">
      <c r="A59" s="49" t="s">
        <v>99</v>
      </c>
      <c r="B59" s="74" t="s">
        <v>100</v>
      </c>
      <c r="C59" s="75"/>
      <c r="D59" s="72" t="s">
        <v>94</v>
      </c>
      <c r="E59" s="75">
        <v>0</v>
      </c>
      <c r="F59" s="75">
        <v>0</v>
      </c>
      <c r="G59" s="75">
        <v>0</v>
      </c>
      <c r="H59" s="75"/>
      <c r="I59" s="75"/>
      <c r="J59" s="76"/>
      <c r="K59" s="76"/>
      <c r="L59" s="78"/>
    </row>
    <row r="60" spans="1:12" ht="18" customHeight="1" x14ac:dyDescent="0.3">
      <c r="A60" s="77"/>
      <c r="B60" s="218" t="s">
        <v>101</v>
      </c>
      <c r="C60" s="219"/>
      <c r="D60" s="219"/>
      <c r="E60" s="219"/>
      <c r="F60" s="219"/>
      <c r="G60" s="219"/>
      <c r="H60" s="219"/>
      <c r="I60" s="219"/>
      <c r="J60" s="219"/>
      <c r="K60" s="220"/>
      <c r="L60" s="78"/>
    </row>
    <row r="61" spans="1:12" ht="66" x14ac:dyDescent="0.3">
      <c r="A61" s="49" t="s">
        <v>102</v>
      </c>
      <c r="B61" s="74" t="s">
        <v>103</v>
      </c>
      <c r="C61" s="32">
        <v>2282</v>
      </c>
      <c r="D61" s="70" t="s">
        <v>27</v>
      </c>
      <c r="E61" s="79">
        <v>0</v>
      </c>
      <c r="F61" s="40">
        <v>0</v>
      </c>
      <c r="G61" s="40"/>
      <c r="H61" s="43"/>
      <c r="I61" s="75"/>
      <c r="J61" s="72"/>
      <c r="K61" s="80"/>
      <c r="L61" s="81"/>
    </row>
    <row r="62" spans="1:12" ht="18.75" customHeight="1" x14ac:dyDescent="0.3">
      <c r="A62" s="77"/>
      <c r="B62" s="218" t="s">
        <v>104</v>
      </c>
      <c r="C62" s="219"/>
      <c r="D62" s="219"/>
      <c r="E62" s="219"/>
      <c r="F62" s="219"/>
      <c r="G62" s="219"/>
      <c r="H62" s="219"/>
      <c r="I62" s="219"/>
      <c r="J62" s="219"/>
      <c r="K62" s="220"/>
      <c r="L62" s="82"/>
    </row>
    <row r="63" spans="1:12" ht="96.6" x14ac:dyDescent="0.3">
      <c r="A63" s="77" t="s">
        <v>105</v>
      </c>
      <c r="B63" s="74" t="s">
        <v>106</v>
      </c>
      <c r="C63" s="32">
        <v>2282</v>
      </c>
      <c r="D63" s="70" t="s">
        <v>27</v>
      </c>
      <c r="E63" s="79">
        <v>1100</v>
      </c>
      <c r="F63" s="40">
        <v>183</v>
      </c>
      <c r="G63" s="40">
        <v>70.7</v>
      </c>
      <c r="H63" s="198"/>
      <c r="I63" s="75"/>
      <c r="J63" s="38" t="s">
        <v>236</v>
      </c>
      <c r="K63" s="203" t="s">
        <v>269</v>
      </c>
      <c r="L63" s="82"/>
    </row>
    <row r="64" spans="1:12" ht="15.6" x14ac:dyDescent="0.3">
      <c r="A64" s="77"/>
      <c r="B64" s="84" t="s">
        <v>107</v>
      </c>
      <c r="C64" s="64"/>
      <c r="D64" s="73"/>
      <c r="E64" s="85">
        <f>E14+E15+E17+E19+E21+E23+E25+E27+E29+E31+E33+E35+E37+E39+E40+E41+E42+E43+E44+E45+E46+E47+E48+E49+E51+E53+E55+E57+E59+E61+E63</f>
        <v>30933.5</v>
      </c>
      <c r="F64" s="85">
        <f>F14+F15+F17+F19+F21+F23+F25+F27+F29+F31+F33+F35+F37+F39+F40+F41+F42+F43+F44+F45+F46+F47+F48+F49+F51+F53+F55+F57+F59+F61+F63</f>
        <v>4166.2</v>
      </c>
      <c r="G64" s="85">
        <f>G14+G15+G17+G19+G21+G23+G25+G27+G29+G31+G33+G35+G37+G39+G40+G41+G42+G43+G44+G45+G46+G47+G48+G49+G51+G53+G55+G57+G59+G61+G63</f>
        <v>3109.7</v>
      </c>
      <c r="H64" s="85">
        <f>H14+H15+H17+H19+H21+H23+H25+H27+H29+H31+H33+H35+H37+H39+H40+H41+H42+H43+H44+H45+H46+H47+H48+H49+H51+H53+H55+H57+H59+H61+H63</f>
        <v>1.5</v>
      </c>
      <c r="I64" s="85">
        <f>I14+I15+I17+I19+I21+I23+I25+I27+I29+I31+I33+I35+I37+I39+I40+I41+I42+I43+I44+I45+I46+I47+I48+I49+I51+I53+I55+I57+I59+I61+I63</f>
        <v>0</v>
      </c>
      <c r="J64" s="86"/>
      <c r="K64" s="73"/>
      <c r="L64" s="78"/>
    </row>
    <row r="65" spans="1:12" ht="34.5" customHeight="1" x14ac:dyDescent="0.3">
      <c r="A65" s="77"/>
      <c r="B65" s="221" t="s">
        <v>108</v>
      </c>
      <c r="C65" s="222"/>
      <c r="D65" s="222"/>
      <c r="E65" s="222"/>
      <c r="F65" s="222"/>
      <c r="G65" s="222"/>
      <c r="H65" s="222"/>
      <c r="I65" s="222"/>
      <c r="J65" s="222"/>
      <c r="K65" s="223"/>
      <c r="L65" s="30"/>
    </row>
    <row r="66" spans="1:12" ht="129.75" customHeight="1" x14ac:dyDescent="0.3">
      <c r="A66" s="49" t="s">
        <v>109</v>
      </c>
      <c r="B66" s="87" t="s">
        <v>110</v>
      </c>
      <c r="C66" s="24">
        <v>2282</v>
      </c>
      <c r="D66" s="70" t="s">
        <v>27</v>
      </c>
      <c r="E66" s="88">
        <v>2615</v>
      </c>
      <c r="F66" s="40">
        <v>975.1</v>
      </c>
      <c r="G66" s="40">
        <v>975.1</v>
      </c>
      <c r="H66" s="83"/>
      <c r="I66" s="89"/>
      <c r="J66" s="90" t="s">
        <v>111</v>
      </c>
      <c r="K66" s="90" t="s">
        <v>275</v>
      </c>
      <c r="L66" s="36"/>
    </row>
    <row r="67" spans="1:12" ht="210.75" customHeight="1" x14ac:dyDescent="0.3">
      <c r="A67" s="49" t="s">
        <v>112</v>
      </c>
      <c r="B67" s="87" t="s">
        <v>113</v>
      </c>
      <c r="C67" s="24">
        <v>2282</v>
      </c>
      <c r="D67" s="70" t="s">
        <v>27</v>
      </c>
      <c r="E67" s="88">
        <v>4500</v>
      </c>
      <c r="F67" s="17">
        <v>2460.1</v>
      </c>
      <c r="G67" s="17">
        <v>2460.1</v>
      </c>
      <c r="H67" s="43"/>
      <c r="I67" s="89"/>
      <c r="J67" s="91" t="s">
        <v>114</v>
      </c>
      <c r="K67" s="90" t="s">
        <v>276</v>
      </c>
      <c r="L67" s="36"/>
    </row>
    <row r="68" spans="1:12" ht="129.75" customHeight="1" x14ac:dyDescent="0.3">
      <c r="A68" s="49" t="s">
        <v>115</v>
      </c>
      <c r="B68" s="87" t="s">
        <v>116</v>
      </c>
      <c r="C68" s="24">
        <v>2282</v>
      </c>
      <c r="D68" s="70" t="s">
        <v>27</v>
      </c>
      <c r="E68" s="17">
        <v>7800</v>
      </c>
      <c r="F68" s="17">
        <v>2542.6999999999998</v>
      </c>
      <c r="G68" s="17">
        <v>2542.6999999999998</v>
      </c>
      <c r="H68" s="83"/>
      <c r="I68" s="89"/>
      <c r="J68" s="91" t="s">
        <v>117</v>
      </c>
      <c r="K68" s="90" t="s">
        <v>196</v>
      </c>
      <c r="L68" s="36"/>
    </row>
    <row r="69" spans="1:12" ht="73.5" customHeight="1" x14ac:dyDescent="0.3">
      <c r="A69" s="49" t="s">
        <v>118</v>
      </c>
      <c r="B69" s="87" t="s">
        <v>119</v>
      </c>
      <c r="C69" s="24">
        <v>2282</v>
      </c>
      <c r="D69" s="70" t="s">
        <v>27</v>
      </c>
      <c r="E69" s="88">
        <v>790</v>
      </c>
      <c r="F69" s="17">
        <v>263.2</v>
      </c>
      <c r="G69" s="17">
        <v>263.2</v>
      </c>
      <c r="H69" s="92"/>
      <c r="I69" s="89"/>
      <c r="J69" s="91" t="s">
        <v>120</v>
      </c>
      <c r="K69" s="90" t="s">
        <v>197</v>
      </c>
      <c r="L69" s="36"/>
    </row>
    <row r="70" spans="1:12" ht="81" customHeight="1" x14ac:dyDescent="0.3">
      <c r="A70" s="49" t="s">
        <v>121</v>
      </c>
      <c r="B70" s="87" t="s">
        <v>122</v>
      </c>
      <c r="C70" s="24">
        <v>2282</v>
      </c>
      <c r="D70" s="70" t="s">
        <v>27</v>
      </c>
      <c r="E70" s="88">
        <v>5035</v>
      </c>
      <c r="F70" s="17">
        <v>3074.8</v>
      </c>
      <c r="G70" s="17">
        <v>3074.8</v>
      </c>
      <c r="H70" s="43"/>
      <c r="I70" s="89"/>
      <c r="J70" s="90" t="s">
        <v>123</v>
      </c>
      <c r="K70" s="90" t="s">
        <v>198</v>
      </c>
      <c r="L70" s="36"/>
    </row>
    <row r="71" spans="1:12" ht="224.4" x14ac:dyDescent="0.3">
      <c r="A71" s="49" t="s">
        <v>124</v>
      </c>
      <c r="B71" s="87" t="s">
        <v>125</v>
      </c>
      <c r="C71" s="24">
        <v>2282</v>
      </c>
      <c r="D71" s="70" t="s">
        <v>27</v>
      </c>
      <c r="E71" s="88">
        <v>4165</v>
      </c>
      <c r="F71" s="17">
        <v>1312.7</v>
      </c>
      <c r="G71" s="17">
        <v>1312.7</v>
      </c>
      <c r="H71" s="43"/>
      <c r="I71" s="89"/>
      <c r="J71" s="93" t="s">
        <v>126</v>
      </c>
      <c r="K71" s="90" t="s">
        <v>277</v>
      </c>
      <c r="L71" s="36"/>
    </row>
    <row r="72" spans="1:12" ht="92.4" x14ac:dyDescent="0.3">
      <c r="A72" s="49" t="s">
        <v>127</v>
      </c>
      <c r="B72" s="87" t="s">
        <v>128</v>
      </c>
      <c r="C72" s="24">
        <v>2282</v>
      </c>
      <c r="D72" s="70" t="s">
        <v>27</v>
      </c>
      <c r="E72" s="88">
        <v>925</v>
      </c>
      <c r="F72" s="17">
        <v>0</v>
      </c>
      <c r="G72" s="17">
        <v>0</v>
      </c>
      <c r="H72" s="43"/>
      <c r="I72" s="89"/>
      <c r="J72" s="91" t="s">
        <v>129</v>
      </c>
      <c r="K72" s="90" t="s">
        <v>238</v>
      </c>
      <c r="L72" s="34"/>
    </row>
    <row r="73" spans="1:12" ht="120" customHeight="1" x14ac:dyDescent="0.3">
      <c r="A73" s="49" t="s">
        <v>130</v>
      </c>
      <c r="B73" s="87" t="s">
        <v>131</v>
      </c>
      <c r="C73" s="24">
        <v>2282</v>
      </c>
      <c r="D73" s="70" t="s">
        <v>27</v>
      </c>
      <c r="E73" s="88">
        <v>4750</v>
      </c>
      <c r="F73" s="17">
        <v>807.8</v>
      </c>
      <c r="G73" s="17">
        <v>807.8</v>
      </c>
      <c r="H73" s="43"/>
      <c r="I73" s="89"/>
      <c r="J73" s="91" t="s">
        <v>132</v>
      </c>
      <c r="K73" s="90" t="s">
        <v>199</v>
      </c>
      <c r="L73" s="36"/>
    </row>
    <row r="74" spans="1:12" ht="42" customHeight="1" x14ac:dyDescent="0.3">
      <c r="A74" s="49" t="s">
        <v>133</v>
      </c>
      <c r="B74" s="87" t="s">
        <v>134</v>
      </c>
      <c r="C74" s="24">
        <v>2282</v>
      </c>
      <c r="D74" s="70" t="s">
        <v>27</v>
      </c>
      <c r="E74" s="88">
        <v>320</v>
      </c>
      <c r="F74" s="17">
        <v>320</v>
      </c>
      <c r="G74" s="17">
        <v>0</v>
      </c>
      <c r="H74" s="43"/>
      <c r="I74" s="89"/>
      <c r="J74" s="94"/>
      <c r="K74" s="90" t="s">
        <v>268</v>
      </c>
      <c r="L74" s="36"/>
    </row>
    <row r="75" spans="1:12" ht="43.5" customHeight="1" x14ac:dyDescent="0.3">
      <c r="A75" s="49" t="s">
        <v>135</v>
      </c>
      <c r="B75" s="87" t="s">
        <v>136</v>
      </c>
      <c r="C75" s="95">
        <v>2282</v>
      </c>
      <c r="D75" s="70" t="s">
        <v>94</v>
      </c>
      <c r="E75" s="17">
        <v>0</v>
      </c>
      <c r="F75" s="17">
        <v>0</v>
      </c>
      <c r="G75" s="17">
        <v>0</v>
      </c>
      <c r="H75" s="96"/>
      <c r="I75" s="89"/>
      <c r="J75" s="97"/>
      <c r="K75" s="97"/>
      <c r="L75" s="36"/>
    </row>
    <row r="76" spans="1:12" ht="21" customHeight="1" x14ac:dyDescent="0.3">
      <c r="A76" s="49"/>
      <c r="B76" s="98" t="s">
        <v>137</v>
      </c>
      <c r="C76" s="99"/>
      <c r="D76" s="76"/>
      <c r="E76" s="100">
        <f>SUM(E66:E75)</f>
        <v>30900</v>
      </c>
      <c r="F76" s="100">
        <f>SUM(F66:F75)</f>
        <v>11756.4</v>
      </c>
      <c r="G76" s="100">
        <f>SUM(G66:G75)</f>
        <v>11436.4</v>
      </c>
      <c r="H76" s="71">
        <f>SUM(H66:H75)</f>
        <v>0</v>
      </c>
      <c r="I76" s="101"/>
      <c r="J76" s="102"/>
      <c r="K76" s="102"/>
      <c r="L76" s="36"/>
    </row>
    <row r="77" spans="1:12" ht="24" customHeight="1" x14ac:dyDescent="0.3">
      <c r="A77" s="77"/>
      <c r="B77" s="224" t="s">
        <v>138</v>
      </c>
      <c r="C77" s="225"/>
      <c r="D77" s="225"/>
      <c r="E77" s="225"/>
      <c r="F77" s="225"/>
      <c r="G77" s="225"/>
      <c r="H77" s="225"/>
      <c r="I77" s="225"/>
      <c r="J77" s="225"/>
      <c r="K77" s="226"/>
      <c r="L77" s="103"/>
    </row>
    <row r="78" spans="1:12" ht="57.75" customHeight="1" x14ac:dyDescent="0.3">
      <c r="A78" s="49" t="s">
        <v>139</v>
      </c>
      <c r="B78" s="87" t="s">
        <v>140</v>
      </c>
      <c r="C78" s="24">
        <v>2282</v>
      </c>
      <c r="D78" s="70" t="s">
        <v>27</v>
      </c>
      <c r="E78" s="44">
        <v>560</v>
      </c>
      <c r="F78" s="40"/>
      <c r="G78" s="40"/>
      <c r="H78" s="208"/>
      <c r="I78" s="53"/>
      <c r="J78" s="38"/>
      <c r="K78" s="41" t="s">
        <v>240</v>
      </c>
      <c r="L78" s="36"/>
    </row>
    <row r="79" spans="1:12" ht="79.2" x14ac:dyDescent="0.3">
      <c r="A79" s="49" t="s">
        <v>141</v>
      </c>
      <c r="B79" s="87" t="s">
        <v>142</v>
      </c>
      <c r="C79" s="24">
        <v>2282</v>
      </c>
      <c r="D79" s="70" t="s">
        <v>27</v>
      </c>
      <c r="E79" s="44">
        <v>0</v>
      </c>
      <c r="F79" s="40">
        <v>0</v>
      </c>
      <c r="G79" s="40"/>
      <c r="H79" s="53"/>
      <c r="I79" s="53"/>
      <c r="J79" s="104"/>
      <c r="K79" s="105"/>
      <c r="L79" s="36"/>
    </row>
    <row r="80" spans="1:12" ht="66" x14ac:dyDescent="0.3">
      <c r="A80" s="49" t="s">
        <v>143</v>
      </c>
      <c r="B80" s="31" t="s">
        <v>144</v>
      </c>
      <c r="C80" s="89">
        <v>2282</v>
      </c>
      <c r="D80" s="70" t="s">
        <v>27</v>
      </c>
      <c r="E80" s="44">
        <v>0</v>
      </c>
      <c r="F80" s="40">
        <v>0</v>
      </c>
      <c r="G80" s="40"/>
      <c r="H80" s="43"/>
      <c r="I80" s="53"/>
      <c r="J80" s="106"/>
      <c r="K80" s="107"/>
      <c r="L80" s="36"/>
    </row>
    <row r="81" spans="1:12" ht="117" customHeight="1" x14ac:dyDescent="0.3">
      <c r="A81" s="49" t="s">
        <v>145</v>
      </c>
      <c r="B81" s="87" t="s">
        <v>146</v>
      </c>
      <c r="C81" s="89">
        <v>2282</v>
      </c>
      <c r="D81" s="70" t="s">
        <v>27</v>
      </c>
      <c r="E81" s="61">
        <v>1105</v>
      </c>
      <c r="F81" s="40">
        <f>609.4+488.2</f>
        <v>1097.5999999999999</v>
      </c>
      <c r="G81" s="40">
        <v>609.4</v>
      </c>
      <c r="H81" s="63"/>
      <c r="I81" s="44"/>
      <c r="J81" s="106" t="s">
        <v>230</v>
      </c>
      <c r="K81" s="54" t="s">
        <v>261</v>
      </c>
      <c r="L81" s="36"/>
    </row>
    <row r="82" spans="1:12" ht="81" customHeight="1" x14ac:dyDescent="0.3">
      <c r="A82" s="49" t="s">
        <v>147</v>
      </c>
      <c r="B82" s="87" t="s">
        <v>148</v>
      </c>
      <c r="C82" s="89">
        <v>2282</v>
      </c>
      <c r="D82" s="70" t="s">
        <v>27</v>
      </c>
      <c r="E82" s="44">
        <v>4000</v>
      </c>
      <c r="F82" s="40"/>
      <c r="G82" s="40"/>
      <c r="H82" s="108"/>
      <c r="I82" s="40"/>
      <c r="J82" s="106"/>
      <c r="K82" s="54" t="s">
        <v>239</v>
      </c>
      <c r="L82" s="36"/>
    </row>
    <row r="83" spans="1:12" ht="15.6" x14ac:dyDescent="0.3">
      <c r="A83" s="49"/>
      <c r="B83" s="98" t="s">
        <v>149</v>
      </c>
      <c r="C83" s="64"/>
      <c r="D83" s="76"/>
      <c r="E83" s="109">
        <f>SUM(E78:E82)</f>
        <v>5665</v>
      </c>
      <c r="F83" s="109">
        <f>SUM(F78:F82)</f>
        <v>1097.5999999999999</v>
      </c>
      <c r="G83" s="109">
        <f>SUM(G78:G82)</f>
        <v>609.4</v>
      </c>
      <c r="H83" s="109">
        <f>SUM(H78:H82)</f>
        <v>0</v>
      </c>
      <c r="I83" s="109">
        <f>SUM(I78:I82)</f>
        <v>0</v>
      </c>
      <c r="J83" s="73"/>
      <c r="K83" s="73"/>
      <c r="L83" s="36"/>
    </row>
    <row r="84" spans="1:12" ht="39" customHeight="1" x14ac:dyDescent="0.3">
      <c r="A84" s="49"/>
      <c r="B84" s="227" t="s">
        <v>150</v>
      </c>
      <c r="C84" s="228"/>
      <c r="D84" s="228"/>
      <c r="E84" s="228"/>
      <c r="F84" s="228"/>
      <c r="G84" s="228"/>
      <c r="H84" s="228"/>
      <c r="I84" s="228"/>
      <c r="J84" s="228"/>
      <c r="K84" s="229"/>
      <c r="L84" s="36"/>
    </row>
    <row r="85" spans="1:12" ht="52.8" x14ac:dyDescent="0.3">
      <c r="A85" s="49" t="s">
        <v>151</v>
      </c>
      <c r="B85" s="31" t="s">
        <v>152</v>
      </c>
      <c r="C85" s="64">
        <v>2282</v>
      </c>
      <c r="D85" s="70" t="s">
        <v>27</v>
      </c>
      <c r="E85" s="55">
        <v>0</v>
      </c>
      <c r="F85" s="40">
        <v>0</v>
      </c>
      <c r="G85" s="40"/>
      <c r="H85" s="43"/>
      <c r="I85" s="110"/>
      <c r="J85" s="38"/>
      <c r="K85" s="111"/>
      <c r="L85" s="112"/>
    </row>
    <row r="86" spans="1:12" ht="39.6" x14ac:dyDescent="0.3">
      <c r="A86" s="49" t="s">
        <v>153</v>
      </c>
      <c r="B86" s="31" t="s">
        <v>154</v>
      </c>
      <c r="C86" s="64">
        <v>2282</v>
      </c>
      <c r="D86" s="70" t="s">
        <v>27</v>
      </c>
      <c r="E86" s="55">
        <v>540.5</v>
      </c>
      <c r="F86" s="40"/>
      <c r="G86" s="40"/>
      <c r="H86" s="56"/>
      <c r="I86" s="53"/>
      <c r="J86" s="113"/>
      <c r="K86" s="38" t="s">
        <v>229</v>
      </c>
      <c r="L86" s="36"/>
    </row>
    <row r="87" spans="1:12" ht="39.6" x14ac:dyDescent="0.3">
      <c r="A87" s="49" t="s">
        <v>155</v>
      </c>
      <c r="B87" s="31" t="s">
        <v>156</v>
      </c>
      <c r="C87" s="64">
        <v>2282</v>
      </c>
      <c r="D87" s="70" t="s">
        <v>27</v>
      </c>
      <c r="E87" s="55">
        <v>0</v>
      </c>
      <c r="F87" s="40">
        <v>0</v>
      </c>
      <c r="G87" s="40">
        <v>0</v>
      </c>
      <c r="H87" s="47"/>
      <c r="I87" s="53"/>
      <c r="J87" s="113"/>
      <c r="K87" s="38"/>
      <c r="L87" s="114"/>
    </row>
    <row r="88" spans="1:12" ht="21" customHeight="1" x14ac:dyDescent="0.3">
      <c r="A88" s="49"/>
      <c r="B88" s="98" t="s">
        <v>157</v>
      </c>
      <c r="C88" s="64"/>
      <c r="D88" s="76"/>
      <c r="E88" s="115">
        <f>SUM(E85:E87)</f>
        <v>540.5</v>
      </c>
      <c r="F88" s="109">
        <f>SUM(F85:F87)</f>
        <v>0</v>
      </c>
      <c r="G88" s="109">
        <f>SUM(G85:G87)</f>
        <v>0</v>
      </c>
      <c r="H88" s="109">
        <f>SUM(H85:H87)</f>
        <v>0</v>
      </c>
      <c r="I88" s="109">
        <f>SUM(I85:I87)</f>
        <v>0</v>
      </c>
      <c r="J88" s="73"/>
      <c r="K88" s="73"/>
      <c r="L88" s="36"/>
    </row>
    <row r="89" spans="1:12" ht="48.75" customHeight="1" x14ac:dyDescent="0.3">
      <c r="A89" s="49"/>
      <c r="B89" s="227" t="s">
        <v>158</v>
      </c>
      <c r="C89" s="228"/>
      <c r="D89" s="228"/>
      <c r="E89" s="228"/>
      <c r="F89" s="228"/>
      <c r="G89" s="228"/>
      <c r="H89" s="228"/>
      <c r="I89" s="228"/>
      <c r="J89" s="228"/>
      <c r="K89" s="229"/>
      <c r="L89" s="36"/>
    </row>
    <row r="90" spans="1:12" ht="76.5" customHeight="1" x14ac:dyDescent="0.3">
      <c r="A90" s="49" t="s">
        <v>159</v>
      </c>
      <c r="B90" s="31" t="s">
        <v>160</v>
      </c>
      <c r="C90" s="64">
        <v>2282</v>
      </c>
      <c r="D90" s="70" t="s">
        <v>27</v>
      </c>
      <c r="E90" s="44">
        <f>50650+14000</f>
        <v>64650</v>
      </c>
      <c r="F90" s="56"/>
      <c r="G90" s="108"/>
      <c r="H90" s="43"/>
      <c r="I90" s="61">
        <v>208.5</v>
      </c>
      <c r="J90" s="69"/>
      <c r="K90" s="69" t="s">
        <v>265</v>
      </c>
      <c r="L90" s="36"/>
    </row>
    <row r="91" spans="1:12" ht="409.5" customHeight="1" x14ac:dyDescent="0.3">
      <c r="A91" s="49"/>
      <c r="B91" s="31"/>
      <c r="C91" s="64"/>
      <c r="D91" s="70"/>
      <c r="E91" s="44"/>
      <c r="F91" s="56"/>
      <c r="G91" s="108"/>
      <c r="H91" s="108"/>
      <c r="I91" s="61"/>
      <c r="J91" s="69"/>
      <c r="K91" s="69" t="s">
        <v>274</v>
      </c>
      <c r="L91" s="36"/>
    </row>
    <row r="92" spans="1:12" ht="21.75" customHeight="1" x14ac:dyDescent="0.3">
      <c r="A92" s="49"/>
      <c r="B92" s="98" t="s">
        <v>161</v>
      </c>
      <c r="C92" s="64"/>
      <c r="D92" s="27"/>
      <c r="E92" s="109">
        <f>SUM(E90)</f>
        <v>64650</v>
      </c>
      <c r="F92" s="109">
        <f>SUM(F90)</f>
        <v>0</v>
      </c>
      <c r="G92" s="109">
        <f>SUM(G90)</f>
        <v>0</v>
      </c>
      <c r="H92" s="109">
        <f>SUM(H90)</f>
        <v>0</v>
      </c>
      <c r="I92" s="179">
        <f>SUM(I90:I91)</f>
        <v>208.5</v>
      </c>
      <c r="J92" s="64"/>
      <c r="K92" s="73"/>
      <c r="L92" s="36"/>
    </row>
    <row r="93" spans="1:12" ht="23.25" customHeight="1" x14ac:dyDescent="0.3">
      <c r="A93" s="49"/>
      <c r="B93" s="224" t="s">
        <v>162</v>
      </c>
      <c r="C93" s="225"/>
      <c r="D93" s="225"/>
      <c r="E93" s="225"/>
      <c r="F93" s="225"/>
      <c r="G93" s="225"/>
      <c r="H93" s="225"/>
      <c r="I93" s="225"/>
      <c r="J93" s="225"/>
      <c r="K93" s="226"/>
      <c r="L93" s="36"/>
    </row>
    <row r="94" spans="1:12" ht="66" x14ac:dyDescent="0.3">
      <c r="A94" s="49" t="s">
        <v>163</v>
      </c>
      <c r="B94" s="31" t="s">
        <v>164</v>
      </c>
      <c r="C94" s="64">
        <v>2282</v>
      </c>
      <c r="D94" s="70" t="s">
        <v>27</v>
      </c>
      <c r="E94" s="42">
        <v>0</v>
      </c>
      <c r="F94" s="40">
        <v>0</v>
      </c>
      <c r="G94" s="40">
        <v>0</v>
      </c>
      <c r="H94" s="61"/>
      <c r="I94" s="53"/>
      <c r="J94" s="58"/>
      <c r="K94" s="41"/>
      <c r="L94" s="36"/>
    </row>
    <row r="95" spans="1:12" ht="39.6" x14ac:dyDescent="0.3">
      <c r="A95" s="49" t="s">
        <v>165</v>
      </c>
      <c r="B95" s="31" t="s">
        <v>166</v>
      </c>
      <c r="C95" s="64"/>
      <c r="D95" s="70" t="s">
        <v>27</v>
      </c>
      <c r="E95" s="42">
        <v>0</v>
      </c>
      <c r="F95" s="40">
        <v>0</v>
      </c>
      <c r="G95" s="40">
        <v>0</v>
      </c>
      <c r="H95" s="64"/>
      <c r="I95" s="116"/>
      <c r="J95" s="73"/>
      <c r="K95" s="117"/>
      <c r="L95" s="36"/>
    </row>
    <row r="96" spans="1:12" ht="15.6" x14ac:dyDescent="0.3">
      <c r="A96" s="49"/>
      <c r="B96" s="98" t="s">
        <v>167</v>
      </c>
      <c r="C96" s="64"/>
      <c r="D96" s="70"/>
      <c r="E96" s="109">
        <f>SUM(E94:E95)</f>
        <v>0</v>
      </c>
      <c r="F96" s="109">
        <f>SUM(F94:F95)</f>
        <v>0</v>
      </c>
      <c r="G96" s="109">
        <f>SUM(G94:G95)</f>
        <v>0</v>
      </c>
      <c r="H96" s="109"/>
      <c r="I96" s="109"/>
      <c r="J96" s="118"/>
      <c r="K96" s="73"/>
      <c r="L96" s="36"/>
    </row>
    <row r="97" spans="1:12" ht="20.25" customHeight="1" x14ac:dyDescent="0.3">
      <c r="A97" s="49"/>
      <c r="B97" s="224" t="s">
        <v>168</v>
      </c>
      <c r="C97" s="225"/>
      <c r="D97" s="225"/>
      <c r="E97" s="225"/>
      <c r="F97" s="225"/>
      <c r="G97" s="225"/>
      <c r="H97" s="225"/>
      <c r="I97" s="225"/>
      <c r="J97" s="225"/>
      <c r="K97" s="226"/>
      <c r="L97" s="36"/>
    </row>
    <row r="98" spans="1:12" ht="93.75" customHeight="1" x14ac:dyDescent="0.3">
      <c r="A98" s="49" t="s">
        <v>169</v>
      </c>
      <c r="B98" s="31" t="s">
        <v>170</v>
      </c>
      <c r="C98" s="64">
        <v>2282</v>
      </c>
      <c r="D98" s="70" t="s">
        <v>27</v>
      </c>
      <c r="E98" s="119">
        <v>0</v>
      </c>
      <c r="F98" s="40">
        <v>0</v>
      </c>
      <c r="G98" s="40">
        <v>0</v>
      </c>
      <c r="H98" s="42"/>
      <c r="I98" s="64"/>
      <c r="J98" s="120"/>
      <c r="K98" s="38"/>
      <c r="L98" s="36"/>
    </row>
    <row r="99" spans="1:12" ht="20.25" customHeight="1" x14ac:dyDescent="0.3">
      <c r="A99" s="49"/>
      <c r="B99" s="84" t="s">
        <v>171</v>
      </c>
      <c r="C99" s="64"/>
      <c r="D99" s="70"/>
      <c r="E99" s="121">
        <f>SUM(E98)</f>
        <v>0</v>
      </c>
      <c r="F99" s="122">
        <f>SUM(F98)</f>
        <v>0</v>
      </c>
      <c r="G99" s="123">
        <f>SUM(G98)</f>
        <v>0</v>
      </c>
      <c r="H99" s="124"/>
      <c r="I99" s="64"/>
      <c r="J99" s="53"/>
      <c r="K99" s="117"/>
      <c r="L99" s="36"/>
    </row>
    <row r="100" spans="1:12" ht="21.75" customHeight="1" x14ac:dyDescent="0.3">
      <c r="A100" s="49"/>
      <c r="B100" s="224" t="s">
        <v>172</v>
      </c>
      <c r="C100" s="225"/>
      <c r="D100" s="225"/>
      <c r="E100" s="225"/>
      <c r="F100" s="225"/>
      <c r="G100" s="225"/>
      <c r="H100" s="225"/>
      <c r="I100" s="225"/>
      <c r="J100" s="225"/>
      <c r="K100" s="226"/>
      <c r="L100" s="36"/>
    </row>
    <row r="101" spans="1:12" ht="39.6" x14ac:dyDescent="0.3">
      <c r="A101" s="49" t="s">
        <v>173</v>
      </c>
      <c r="B101" s="31" t="s">
        <v>174</v>
      </c>
      <c r="C101" s="64">
        <v>2282</v>
      </c>
      <c r="D101" s="70" t="s">
        <v>27</v>
      </c>
      <c r="E101" s="55">
        <v>431</v>
      </c>
      <c r="F101" s="40"/>
      <c r="G101" s="40"/>
      <c r="H101" s="43"/>
      <c r="I101" s="125"/>
      <c r="J101" s="126"/>
      <c r="K101" s="38"/>
      <c r="L101" s="34"/>
    </row>
    <row r="102" spans="1:12" ht="19.5" customHeight="1" x14ac:dyDescent="0.3">
      <c r="A102" s="49"/>
      <c r="B102" s="84" t="s">
        <v>175</v>
      </c>
      <c r="C102" s="64"/>
      <c r="D102" s="70"/>
      <c r="E102" s="127">
        <f>SUM(E101)</f>
        <v>431</v>
      </c>
      <c r="F102" s="122">
        <f>SUM(F101)</f>
        <v>0</v>
      </c>
      <c r="G102" s="122">
        <f>SUM(G101)</f>
        <v>0</v>
      </c>
      <c r="H102" s="128">
        <f>SUM(H101)</f>
        <v>0</v>
      </c>
      <c r="I102" s="64"/>
      <c r="J102" s="53"/>
      <c r="K102" s="117"/>
      <c r="L102" s="36"/>
    </row>
    <row r="103" spans="1:12" ht="22.5" customHeight="1" x14ac:dyDescent="0.3">
      <c r="A103" s="49"/>
      <c r="B103" s="224" t="s">
        <v>176</v>
      </c>
      <c r="C103" s="225"/>
      <c r="D103" s="225"/>
      <c r="E103" s="225"/>
      <c r="F103" s="225"/>
      <c r="G103" s="225"/>
      <c r="H103" s="225"/>
      <c r="I103" s="225"/>
      <c r="J103" s="225"/>
      <c r="K103" s="226"/>
      <c r="L103" s="36"/>
    </row>
    <row r="104" spans="1:12" ht="92.4" x14ac:dyDescent="0.3">
      <c r="A104" s="49" t="s">
        <v>177</v>
      </c>
      <c r="B104" s="31" t="s">
        <v>178</v>
      </c>
      <c r="C104" s="64">
        <v>2282</v>
      </c>
      <c r="D104" s="70" t="s">
        <v>27</v>
      </c>
      <c r="E104" s="55">
        <v>0</v>
      </c>
      <c r="F104" s="40">
        <v>0</v>
      </c>
      <c r="G104" s="40"/>
      <c r="H104" s="42"/>
      <c r="I104" s="64"/>
      <c r="J104" s="38"/>
      <c r="K104" s="117"/>
      <c r="L104" s="36"/>
    </row>
    <row r="105" spans="1:12" ht="15.6" x14ac:dyDescent="0.3">
      <c r="A105" s="49"/>
      <c r="B105" s="129" t="s">
        <v>179</v>
      </c>
      <c r="C105" s="51"/>
      <c r="D105" s="70"/>
      <c r="E105" s="130">
        <f>SUM(E104)</f>
        <v>0</v>
      </c>
      <c r="F105" s="131">
        <f>SUM(F104)</f>
        <v>0</v>
      </c>
      <c r="G105" s="131">
        <f>SUM(G104)</f>
        <v>0</v>
      </c>
      <c r="H105" s="131">
        <f>SUM(H104)</f>
        <v>0</v>
      </c>
      <c r="I105" s="51"/>
      <c r="J105" s="132"/>
      <c r="K105" s="132"/>
      <c r="L105" s="133"/>
    </row>
    <row r="106" spans="1:12" ht="42" customHeight="1" x14ac:dyDescent="0.3">
      <c r="A106" s="49"/>
      <c r="B106" s="236" t="s">
        <v>180</v>
      </c>
      <c r="C106" s="237"/>
      <c r="D106" s="237"/>
      <c r="E106" s="237"/>
      <c r="F106" s="237"/>
      <c r="G106" s="237"/>
      <c r="H106" s="237"/>
      <c r="I106" s="237"/>
      <c r="J106" s="237"/>
      <c r="K106" s="237"/>
      <c r="L106" s="238"/>
    </row>
    <row r="107" spans="1:12" ht="79.2" x14ac:dyDescent="0.3">
      <c r="A107" s="134" t="s">
        <v>181</v>
      </c>
      <c r="B107" s="135" t="s">
        <v>182</v>
      </c>
      <c r="C107" s="64">
        <v>2282</v>
      </c>
      <c r="D107" s="70" t="s">
        <v>237</v>
      </c>
      <c r="E107" s="136">
        <v>451541.4</v>
      </c>
      <c r="F107" s="137">
        <v>283374.40000000002</v>
      </c>
      <c r="G107" s="42">
        <v>225124.5</v>
      </c>
      <c r="H107" s="83"/>
      <c r="I107" s="137"/>
      <c r="J107" s="138" t="s">
        <v>183</v>
      </c>
      <c r="K107" s="139" t="s">
        <v>184</v>
      </c>
      <c r="L107" s="133"/>
    </row>
    <row r="108" spans="1:12" ht="20.25" customHeight="1" x14ac:dyDescent="0.3">
      <c r="A108" s="49"/>
      <c r="B108" s="129" t="s">
        <v>185</v>
      </c>
      <c r="C108" s="51"/>
      <c r="D108" s="70"/>
      <c r="E108" s="140">
        <f>SUM(E107)</f>
        <v>451541.4</v>
      </c>
      <c r="F108" s="141">
        <f>SUM(F107)</f>
        <v>283374.40000000002</v>
      </c>
      <c r="G108" s="141">
        <f>SUM(G107)</f>
        <v>225124.5</v>
      </c>
      <c r="H108" s="142">
        <f>SUM(H107)</f>
        <v>0</v>
      </c>
      <c r="I108" s="143"/>
      <c r="J108" s="132"/>
      <c r="K108" s="132"/>
      <c r="L108" s="133"/>
    </row>
    <row r="109" spans="1:12" ht="36" customHeight="1" x14ac:dyDescent="0.3">
      <c r="A109" s="49"/>
      <c r="B109" s="227" t="s">
        <v>186</v>
      </c>
      <c r="C109" s="228"/>
      <c r="D109" s="228"/>
      <c r="E109" s="228"/>
      <c r="F109" s="228"/>
      <c r="G109" s="228"/>
      <c r="H109" s="228"/>
      <c r="I109" s="228"/>
      <c r="J109" s="228"/>
      <c r="K109" s="229"/>
      <c r="L109" s="133"/>
    </row>
    <row r="110" spans="1:12" ht="108" x14ac:dyDescent="0.3">
      <c r="A110" s="134" t="s">
        <v>187</v>
      </c>
      <c r="B110" s="144" t="s">
        <v>188</v>
      </c>
      <c r="C110" s="64">
        <v>2282</v>
      </c>
      <c r="D110" s="70" t="s">
        <v>27</v>
      </c>
      <c r="E110" s="140">
        <v>0</v>
      </c>
      <c r="F110" s="141">
        <v>0</v>
      </c>
      <c r="G110" s="145"/>
      <c r="H110" s="142"/>
      <c r="I110" s="143"/>
      <c r="J110" s="132"/>
      <c r="K110" s="132"/>
      <c r="L110" s="133"/>
    </row>
    <row r="111" spans="1:12" ht="15.6" x14ac:dyDescent="0.3">
      <c r="A111" s="49"/>
      <c r="B111" s="129" t="s">
        <v>189</v>
      </c>
      <c r="C111" s="51"/>
      <c r="D111" s="70"/>
      <c r="E111" s="140">
        <f>SUM(E110)</f>
        <v>0</v>
      </c>
      <c r="F111" s="145">
        <f>SUM(F110)</f>
        <v>0</v>
      </c>
      <c r="G111" s="145">
        <f>SUM(G110)</f>
        <v>0</v>
      </c>
      <c r="H111" s="142">
        <f>SUM(H110)</f>
        <v>0</v>
      </c>
      <c r="I111" s="143"/>
      <c r="J111" s="132"/>
      <c r="K111" s="132"/>
      <c r="L111" s="133"/>
    </row>
    <row r="112" spans="1:12" x14ac:dyDescent="0.3">
      <c r="A112" s="35"/>
      <c r="B112" s="52"/>
      <c r="C112" s="24"/>
      <c r="D112" s="70"/>
      <c r="E112" s="146"/>
      <c r="F112" s="146"/>
      <c r="G112" s="146"/>
      <c r="H112" s="146"/>
      <c r="I112" s="146"/>
      <c r="J112" s="73"/>
      <c r="K112" s="52"/>
      <c r="L112" s="133"/>
    </row>
    <row r="113" spans="1:12" x14ac:dyDescent="0.3">
      <c r="A113" s="213" t="s">
        <v>298</v>
      </c>
      <c r="B113" s="214"/>
      <c r="C113" s="214"/>
      <c r="D113" s="215"/>
      <c r="E113" s="147">
        <f>E64+E76+E83+E88+E92+E96+E98+E102+E105+E108+E111</f>
        <v>584661.4</v>
      </c>
      <c r="F113" s="147">
        <f>F64+F76+F83+F88+F92+F96+F98+F102+F105+F108+F111</f>
        <v>300394.60000000003</v>
      </c>
      <c r="G113" s="147">
        <f>G64+G76+G83+G88+G92+G96+G98+G102+G105+G108+G111</f>
        <v>240280</v>
      </c>
      <c r="H113" s="147">
        <f>H64+H76+H83+H88+H92+H96+H98+H102+H105+H108+H111</f>
        <v>1.5</v>
      </c>
      <c r="I113" s="147">
        <f>I64+I76+I83+I88+I92+I96+I98+I102+I111</f>
        <v>208.5</v>
      </c>
      <c r="J113" s="33"/>
      <c r="K113" s="27"/>
      <c r="L113" s="148"/>
    </row>
    <row r="114" spans="1:12" x14ac:dyDescent="0.3">
      <c r="A114" s="213" t="s">
        <v>190</v>
      </c>
      <c r="B114" s="214"/>
      <c r="C114" s="214"/>
      <c r="D114" s="215"/>
      <c r="E114" s="147"/>
      <c r="F114" s="147"/>
      <c r="G114" s="147"/>
      <c r="H114" s="149"/>
      <c r="I114" s="150"/>
      <c r="J114" s="33"/>
      <c r="K114" s="27"/>
      <c r="L114" s="151"/>
    </row>
    <row r="115" spans="1:12" x14ac:dyDescent="0.3">
      <c r="A115" s="213" t="s">
        <v>191</v>
      </c>
      <c r="B115" s="214"/>
      <c r="C115" s="214"/>
      <c r="D115" s="215"/>
      <c r="E115" s="147">
        <v>389572.4</v>
      </c>
      <c r="F115" s="147">
        <v>175909.1</v>
      </c>
      <c r="G115" s="147">
        <v>142774.20000000001</v>
      </c>
      <c r="H115" s="147">
        <v>1.5</v>
      </c>
      <c r="I115" s="147">
        <v>208.5</v>
      </c>
      <c r="J115" s="33"/>
      <c r="K115" s="27"/>
      <c r="L115" s="152"/>
    </row>
    <row r="116" spans="1:12" x14ac:dyDescent="0.3">
      <c r="A116" s="213" t="s">
        <v>299</v>
      </c>
      <c r="B116" s="214"/>
      <c r="C116" s="214"/>
      <c r="D116" s="215"/>
      <c r="E116" s="147">
        <v>195089</v>
      </c>
      <c r="F116" s="147">
        <v>124485.5</v>
      </c>
      <c r="G116" s="147">
        <v>97505.8</v>
      </c>
      <c r="H116" s="153"/>
      <c r="I116" s="147"/>
      <c r="J116" s="154"/>
      <c r="K116" s="27"/>
      <c r="L116" s="152"/>
    </row>
    <row r="117" spans="1:12" x14ac:dyDescent="0.3">
      <c r="A117" s="155"/>
      <c r="B117" s="155"/>
      <c r="C117" s="155"/>
      <c r="D117" s="155"/>
      <c r="E117" s="155"/>
      <c r="F117" s="155"/>
      <c r="G117" s="156"/>
      <c r="H117" s="156"/>
      <c r="I117" s="157"/>
      <c r="J117" s="158"/>
      <c r="K117" s="158"/>
      <c r="L117" s="156"/>
    </row>
    <row r="118" spans="1:12" x14ac:dyDescent="0.3">
      <c r="A118" s="216" t="s">
        <v>192</v>
      </c>
      <c r="B118" s="216"/>
      <c r="C118" s="216"/>
      <c r="D118" s="216"/>
      <c r="E118" s="216"/>
      <c r="F118" s="216"/>
      <c r="G118" s="216"/>
      <c r="H118" s="216"/>
      <c r="I118" s="216"/>
      <c r="J118" s="216"/>
      <c r="K118" s="216"/>
      <c r="L118" s="216"/>
    </row>
    <row r="119" spans="1:12" x14ac:dyDescent="0.3">
      <c r="A119" s="217" t="s">
        <v>193</v>
      </c>
      <c r="B119" s="217"/>
      <c r="C119" s="217"/>
      <c r="D119" s="217"/>
      <c r="E119" s="217"/>
      <c r="F119" s="217"/>
      <c r="G119" s="217"/>
      <c r="H119" s="217"/>
      <c r="I119" s="217"/>
      <c r="J119" s="217"/>
      <c r="K119" s="217"/>
      <c r="L119" s="217"/>
    </row>
  </sheetData>
  <mergeCells count="47">
    <mergeCell ref="A6:L6"/>
    <mergeCell ref="A2:L2"/>
    <mergeCell ref="A3:K3"/>
    <mergeCell ref="A4:L4"/>
    <mergeCell ref="A5:L5"/>
    <mergeCell ref="B24:K24"/>
    <mergeCell ref="B26:K26"/>
    <mergeCell ref="A7:L7"/>
    <mergeCell ref="B13:K13"/>
    <mergeCell ref="B16:K16"/>
    <mergeCell ref="B18:K18"/>
    <mergeCell ref="B20:K20"/>
    <mergeCell ref="A8:L8"/>
    <mergeCell ref="A9:L9"/>
    <mergeCell ref="A10:L10"/>
    <mergeCell ref="B22:K22"/>
    <mergeCell ref="B12:K12"/>
    <mergeCell ref="B28:K28"/>
    <mergeCell ref="B38:K38"/>
    <mergeCell ref="B44:K44"/>
    <mergeCell ref="B50:K50"/>
    <mergeCell ref="B52:K52"/>
    <mergeCell ref="B30:K30"/>
    <mergeCell ref="B32:K32"/>
    <mergeCell ref="B34:K34"/>
    <mergeCell ref="B36:K36"/>
    <mergeCell ref="B103:K103"/>
    <mergeCell ref="B106:L106"/>
    <mergeCell ref="B109:K109"/>
    <mergeCell ref="B60:K60"/>
    <mergeCell ref="B54:K54"/>
    <mergeCell ref="B56:K56"/>
    <mergeCell ref="B58:K58"/>
    <mergeCell ref="A113:D113"/>
    <mergeCell ref="B62:K62"/>
    <mergeCell ref="B65:K65"/>
    <mergeCell ref="B77:K77"/>
    <mergeCell ref="B84:K84"/>
    <mergeCell ref="B89:K89"/>
    <mergeCell ref="B93:K93"/>
    <mergeCell ref="B97:K97"/>
    <mergeCell ref="B100:K100"/>
    <mergeCell ref="A114:D114"/>
    <mergeCell ref="A115:D115"/>
    <mergeCell ref="A116:D116"/>
    <mergeCell ref="A118:L118"/>
    <mergeCell ref="A119:L119"/>
  </mergeCells>
  <phoneticPr fontId="0" type="noConversion"/>
  <pageMargins left="0.19685039370078741" right="0.19685039370078741" top="0.19685039370078741" bottom="0.3937007874015748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продовж.</vt:lpstr>
      <vt:lpstr>1півр.2021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Galina_Planfin</dc:creator>
  <cp:lastModifiedBy>ekpr02</cp:lastModifiedBy>
  <cp:lastPrinted>2021-07-02T12:28:00Z</cp:lastPrinted>
  <dcterms:created xsi:type="dcterms:W3CDTF">2021-06-07T08:19:14Z</dcterms:created>
  <dcterms:modified xsi:type="dcterms:W3CDTF">2021-07-06T06:02:45Z</dcterms:modified>
</cp:coreProperties>
</file>